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18615" yWindow="435" windowWidth="12240" windowHeight="9240"/>
  </bookViews>
  <sheets>
    <sheet name="Min-Max-Mittelwert" sheetId="11" r:id="rId1"/>
    <sheet name="Min-Lösung" sheetId="10" r:id="rId2"/>
    <sheet name="Anzahl-Anzahl2" sheetId="8" r:id="rId3"/>
    <sheet name="Anzahl Lösung" sheetId="12" r:id="rId4"/>
    <sheet name="Runden" sheetId="13" r:id="rId5"/>
    <sheet name="Runden Lösung" sheetId="14" r:id="rId6"/>
  </sheet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10" l="1"/>
  <c r="E5" i="10"/>
  <c r="E4" i="10"/>
  <c r="E3" i="10"/>
  <c r="E6" i="11"/>
  <c r="E5" i="11"/>
  <c r="E4" i="11"/>
  <c r="E3" i="11"/>
  <c r="D12" i="13" l="1"/>
  <c r="D12" i="14" l="1"/>
  <c r="D85" i="14"/>
  <c r="D86" i="14"/>
  <c r="D87" i="14"/>
  <c r="D88" i="14"/>
  <c r="D89" i="14"/>
  <c r="D84" i="14"/>
  <c r="E14" i="14" l="1"/>
  <c r="D23" i="14" l="1"/>
  <c r="D24" i="14"/>
  <c r="E23" i="14"/>
  <c r="E24" i="14"/>
  <c r="D74" i="14"/>
  <c r="D73" i="14"/>
  <c r="D72" i="14"/>
  <c r="D71" i="14"/>
  <c r="D70" i="14"/>
  <c r="D65" i="14"/>
  <c r="D64" i="14"/>
  <c r="D63" i="14"/>
  <c r="D62" i="14"/>
  <c r="D61" i="14"/>
  <c r="D56" i="14"/>
  <c r="D55" i="14"/>
  <c r="D54" i="14"/>
  <c r="D53" i="14"/>
  <c r="D52" i="14"/>
  <c r="C42" i="14"/>
  <c r="D42" i="14"/>
  <c r="D41" i="14"/>
  <c r="D40" i="14"/>
  <c r="D36" i="14"/>
  <c r="D35" i="14"/>
  <c r="D34" i="14"/>
  <c r="E20" i="14"/>
  <c r="D20" i="14"/>
  <c r="E19" i="14"/>
  <c r="D19" i="14"/>
  <c r="E18" i="14"/>
  <c r="D18" i="14"/>
  <c r="E15" i="14"/>
  <c r="D15" i="14"/>
  <c r="D14" i="14"/>
  <c r="C42" i="13"/>
  <c r="E39" i="12"/>
  <c r="F12" i="12"/>
  <c r="E24" i="12"/>
  <c r="C64" i="10"/>
  <c r="C65" i="10"/>
  <c r="C66" i="10"/>
  <c r="D64" i="10"/>
  <c r="E64" i="10"/>
  <c r="E40" i="12"/>
  <c r="E25" i="12"/>
  <c r="E26" i="12"/>
  <c r="F9" i="12"/>
  <c r="F15" i="12"/>
  <c r="F14" i="10"/>
  <c r="G58" i="10"/>
  <c r="H58" i="10"/>
  <c r="I58" i="10"/>
  <c r="G59" i="10"/>
  <c r="H59" i="10"/>
  <c r="I59" i="10"/>
  <c r="G60" i="10"/>
  <c r="H60" i="10"/>
  <c r="I60" i="10"/>
  <c r="G61" i="10"/>
  <c r="H61" i="10"/>
  <c r="I61" i="10"/>
  <c r="G62" i="10"/>
  <c r="H62" i="10"/>
  <c r="I62" i="10"/>
  <c r="G63" i="10"/>
  <c r="H63" i="10"/>
  <c r="I63" i="10"/>
  <c r="I57" i="10"/>
  <c r="H57" i="10"/>
  <c r="G57" i="10"/>
  <c r="D65" i="10"/>
  <c r="E65" i="10"/>
  <c r="D66" i="10"/>
  <c r="E66" i="10"/>
  <c r="D67" i="10"/>
  <c r="E67" i="10"/>
  <c r="C67" i="10"/>
  <c r="F59" i="10"/>
  <c r="F63" i="10"/>
  <c r="F57" i="10"/>
  <c r="F58" i="10"/>
  <c r="F60" i="10"/>
  <c r="F61" i="10"/>
  <c r="F62" i="10"/>
  <c r="F46" i="10"/>
  <c r="F44" i="10"/>
  <c r="F42" i="10"/>
  <c r="F34" i="10"/>
  <c r="F32" i="10"/>
  <c r="F30" i="10"/>
  <c r="F28" i="10"/>
  <c r="F20" i="10"/>
  <c r="F17" i="10"/>
  <c r="F11" i="10"/>
</calcChain>
</file>

<file path=xl/sharedStrings.xml><?xml version="1.0" encoding="utf-8"?>
<sst xmlns="http://schemas.openxmlformats.org/spreadsheetml/2006/main" count="437" uniqueCount="167">
  <si>
    <t>Jacke</t>
  </si>
  <si>
    <t>Hose</t>
  </si>
  <si>
    <t>Rock</t>
  </si>
  <si>
    <t>Pullover</t>
  </si>
  <si>
    <t>Hemd</t>
  </si>
  <si>
    <t>Bluse</t>
  </si>
  <si>
    <t>Gürtel</t>
  </si>
  <si>
    <t>Socken</t>
  </si>
  <si>
    <t>Bettwäsche</t>
  </si>
  <si>
    <t>Tischdecke</t>
  </si>
  <si>
    <t>Schal</t>
  </si>
  <si>
    <t>Anzahl</t>
  </si>
  <si>
    <t>Summe</t>
  </si>
  <si>
    <t>Min, Max, Mittelwert</t>
  </si>
  <si>
    <t>Müller</t>
  </si>
  <si>
    <t>Meier</t>
  </si>
  <si>
    <t>Schulze</t>
  </si>
  <si>
    <t>Schmidt</t>
  </si>
  <si>
    <t>Berger</t>
  </si>
  <si>
    <t>Zeppelin</t>
  </si>
  <si>
    <t>Preise</t>
  </si>
  <si>
    <t>Umsätze</t>
  </si>
  <si>
    <t>Hoppenstädt</t>
  </si>
  <si>
    <t>Alter</t>
  </si>
  <si>
    <t>Jan</t>
  </si>
  <si>
    <t>Feb</t>
  </si>
  <si>
    <t>Mrz</t>
  </si>
  <si>
    <t>Summe je Mitarbeiter</t>
  </si>
  <si>
    <t>Summe je Monat</t>
  </si>
  <si>
    <t>Maximum</t>
  </si>
  <si>
    <t>Mittelwert</t>
  </si>
  <si>
    <t>Minimum</t>
  </si>
  <si>
    <t>mtl. Maximum</t>
  </si>
  <si>
    <t>mtl. Mittelwert</t>
  </si>
  <si>
    <t>mtl. Minimum</t>
  </si>
  <si>
    <t>Anzahl / Anzahl 2</t>
  </si>
  <si>
    <t>ANZAHL</t>
  </si>
  <si>
    <t>Anzahl2</t>
  </si>
  <si>
    <t>Wie viele Umsatzzahlen fehlen?</t>
  </si>
  <si>
    <t>Berechnung</t>
  </si>
  <si>
    <t>Sänger</t>
  </si>
  <si>
    <t>Mäusel</t>
  </si>
  <si>
    <t>Sonntag</t>
  </si>
  <si>
    <t>Wie viele Namen sind vorhanden?</t>
  </si>
  <si>
    <t>Kollegen hatten Weiterbildungen.</t>
  </si>
  <si>
    <t>Seminare</t>
  </si>
  <si>
    <t>Bleistift</t>
  </si>
  <si>
    <t>Bestellliste</t>
  </si>
  <si>
    <t>Locher</t>
  </si>
  <si>
    <t>Lineal</t>
  </si>
  <si>
    <t>Kopierpapier</t>
  </si>
  <si>
    <t>Kugelschreiber</t>
  </si>
  <si>
    <t>Druckerpatrone</t>
  </si>
  <si>
    <t>Schere</t>
  </si>
  <si>
    <t>Hefter</t>
  </si>
  <si>
    <t>Klebeband</t>
  </si>
  <si>
    <t>Briefumschläge</t>
  </si>
  <si>
    <t>Interesse an Weiterbildungen</t>
  </si>
  <si>
    <t>Büroartikel</t>
  </si>
  <si>
    <t>Mitarbeiter</t>
  </si>
  <si>
    <t>Wie viele Mitarbeiter haben ihre Umsätze bereits gemeldet?</t>
  </si>
  <si>
    <t>Kollegen hatten noch keine Weiterbildung.</t>
  </si>
  <si>
    <t>Namen sind aktuell auf der Liste vorhanden.</t>
  </si>
  <si>
    <t>verschiedene Artikel wurden bestellt.</t>
  </si>
  <si>
    <t>Artikel</t>
  </si>
  <si>
    <t>kleinster Umsatz</t>
  </si>
  <si>
    <t>größter Umsatz</t>
  </si>
  <si>
    <t>Jüngster</t>
  </si>
  <si>
    <t>Ältester</t>
  </si>
  <si>
    <t>Durchschnitt</t>
  </si>
  <si>
    <t>Wenden Sie bei Bedarf Euroformatierung an.</t>
  </si>
  <si>
    <t>Runden</t>
  </si>
  <si>
    <t>eine Dezimalstelle</t>
  </si>
  <si>
    <t>zwei Dezimalstellen</t>
  </si>
  <si>
    <t>auf Zehner gerundet</t>
  </si>
  <si>
    <t>auf Hunderter gerundet</t>
  </si>
  <si>
    <t>auf Tausender gerundet</t>
  </si>
  <si>
    <t>Euro-DM-Kurs</t>
  </si>
  <si>
    <t>=RUNDEN (Zahl, Kommastellen)</t>
  </si>
  <si>
    <t>Untere 10 Prozent: rot</t>
  </si>
  <si>
    <t>Obere 10 Prozent: grün</t>
  </si>
  <si>
    <r>
      <t>Erstellen Sie zwei Bedingte Formatierungen</t>
    </r>
    <r>
      <rPr>
        <sz val="12"/>
        <color theme="1"/>
        <rFont val="Arial"/>
        <family val="2"/>
      </rPr>
      <t xml:space="preserve"> für die grauen Quartalszahlen:</t>
    </r>
  </si>
  <si>
    <t>verschiedene Büroartikel sind im Angebot.</t>
  </si>
  <si>
    <t>Auch bei sehr großen Zahlen kann es sinnvoll sein, nur 140.000 anzugeben statt 140.228,27.</t>
  </si>
  <si>
    <t>Zahlen mit vielen Kommastellen können Sie auf weniger Kommastellen runden.</t>
  </si>
  <si>
    <t>Kommastellen runden</t>
  </si>
  <si>
    <t>VOR dem Komma runden</t>
  </si>
  <si>
    <t>Auf- und abrunden</t>
  </si>
  <si>
    <t>Erfurt</t>
  </si>
  <si>
    <t>Weimar</t>
  </si>
  <si>
    <t>Gotha</t>
  </si>
  <si>
    <t>Eisenach</t>
  </si>
  <si>
    <t>Jena</t>
  </si>
  <si>
    <t>Jahresumsatz</t>
  </si>
  <si>
    <t>Filiale</t>
  </si>
  <si>
    <t>Kommastellen wegrunden</t>
  </si>
  <si>
    <t>Auf volle Millionen runden</t>
  </si>
  <si>
    <t>=RUNDEN(Zahl; 1)</t>
  </si>
  <si>
    <t>=RUNDEN(Zahl; -1)</t>
  </si>
  <si>
    <t>=RUNDEN(Zahl; -2)</t>
  </si>
  <si>
    <t>=RUNDEN(Zahl; -3)</t>
  </si>
  <si>
    <t>=RUNDEN(Zahl; 2)</t>
  </si>
  <si>
    <t>Gewicht in Gramm</t>
  </si>
  <si>
    <t>Gerundet auf 2 Kommastellen</t>
  </si>
  <si>
    <t>Der Anfang der Keiszahl Pi</t>
  </si>
  <si>
    <t>Reiskorn</t>
  </si>
  <si>
    <t>Zuckerkorn</t>
  </si>
  <si>
    <t>Gerundet auf 1 Kommastelle</t>
  </si>
  <si>
    <t>Spritpreis</t>
  </si>
  <si>
    <t>Diamant mit 1 Karat</t>
  </si>
  <si>
    <t>und formatieren</t>
  </si>
  <si>
    <t>=ANZAHL (C9:C18)</t>
  </si>
  <si>
    <r>
      <t>=ANZAHL</t>
    </r>
    <r>
      <rPr>
        <sz val="12"/>
        <color theme="0"/>
        <rFont val="Calibri"/>
        <family val="2"/>
        <scheme val="minor"/>
      </rPr>
      <t xml:space="preserve">2 </t>
    </r>
    <r>
      <rPr>
        <sz val="11"/>
        <color theme="0"/>
        <rFont val="Calibri"/>
        <family val="2"/>
        <scheme val="minor"/>
      </rPr>
      <t>(C9:C18)</t>
    </r>
  </si>
  <si>
    <r>
      <t xml:space="preserve">zählt Zellen mit </t>
    </r>
    <r>
      <rPr>
        <b/>
        <sz val="11"/>
        <color theme="6" tint="-0.249977111117893"/>
        <rFont val="Arial"/>
        <family val="2"/>
      </rPr>
      <t>Zahlen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9" tint="-0.249977111117893"/>
        <rFont val="Arial"/>
        <family val="2"/>
      </rPr>
      <t>und Text</t>
    </r>
    <r>
      <rPr>
        <sz val="11"/>
        <color theme="9" tint="-0.249977111117893"/>
        <rFont val="Arial"/>
        <family val="2"/>
      </rPr>
      <t/>
    </r>
  </si>
  <si>
    <r>
      <rPr>
        <sz val="11"/>
        <rFont val="Arial"/>
        <family val="2"/>
      </rPr>
      <t xml:space="preserve">zählt Zellen mit </t>
    </r>
    <r>
      <rPr>
        <b/>
        <sz val="11"/>
        <color theme="6" tint="-0.249977111117893"/>
        <rFont val="Arial"/>
        <family val="2"/>
      </rPr>
      <t>Zahlen</t>
    </r>
  </si>
  <si>
    <t>ANZAHL2</t>
  </si>
  <si>
    <t>Tausendertrennpunkt an,
Kommastellen entfernen</t>
  </si>
  <si>
    <t>Ca. 1 Drittel einer Torte</t>
  </si>
  <si>
    <t>Im Unterschied zur Euro- oder Zahlenformatierung wird beim Runden der Zahlenwert geändert.</t>
  </si>
  <si>
    <t>Anka</t>
  </si>
  <si>
    <t>Geburtsgewicht in Gramm</t>
  </si>
  <si>
    <t>Maria</t>
  </si>
  <si>
    <t>Sabine</t>
  </si>
  <si>
    <t>Jens</t>
  </si>
  <si>
    <t>Ben</t>
  </si>
  <si>
    <t>Tim</t>
  </si>
  <si>
    <t>3922.55</t>
  </si>
  <si>
    <t>Schauen Sie genau auf Jens' exaktes Gewicht und korrigieren den Fehler.</t>
  </si>
  <si>
    <t>Dividieren und formatieren</t>
  </si>
  <si>
    <t>Ihre letzte Berechnung ergibt eine Fehlermeldung.</t>
  </si>
  <si>
    <t>=ABRUNDEN(Zahl; 1)</t>
  </si>
  <si>
    <t>=AUFRUNDEN(Zahl; 1)</t>
  </si>
  <si>
    <t>Runden - LÖSUNG</t>
  </si>
  <si>
    <t>Anzahl / Anzahl 2 - LÖSUNG</t>
  </si>
  <si>
    <t>Blitzkorrektur mit STRG + H</t>
  </si>
  <si>
    <t>Eisenach ist mehrmals falsch geschrieben, mit falschem t am Ende: "Eisenacht".</t>
  </si>
  <si>
    <t>Korrigieren Sie alle Fehler auf einmal.</t>
  </si>
  <si>
    <t>- STRG + H</t>
  </si>
  <si>
    <r>
      <t xml:space="preserve">- </t>
    </r>
    <r>
      <rPr>
        <b/>
        <sz val="12"/>
        <color theme="1"/>
        <rFont val="Calibri"/>
        <family val="2"/>
        <scheme val="minor"/>
      </rPr>
      <t>Suchen</t>
    </r>
    <r>
      <rPr>
        <sz val="11"/>
        <color theme="1"/>
        <rFont val="Arial"/>
        <family val="2"/>
      </rPr>
      <t xml:space="preserve"> nach Eisenacht</t>
    </r>
  </si>
  <si>
    <r>
      <t>-</t>
    </r>
    <r>
      <rPr>
        <b/>
        <sz val="12"/>
        <color theme="1"/>
        <rFont val="Calibri"/>
        <family val="2"/>
        <scheme val="minor"/>
      </rPr>
      <t xml:space="preserve"> Ersetzen</t>
    </r>
    <r>
      <rPr>
        <sz val="11"/>
        <color theme="1"/>
        <rFont val="Arial"/>
        <family val="2"/>
      </rPr>
      <t xml:space="preserve"> mit Eisenach</t>
    </r>
  </si>
  <si>
    <r>
      <t xml:space="preserve">- </t>
    </r>
    <r>
      <rPr>
        <b/>
        <sz val="12"/>
        <color theme="1"/>
        <rFont val="Calibri"/>
        <family val="2"/>
        <scheme val="minor"/>
      </rPr>
      <t>Alle ersetzen</t>
    </r>
  </si>
  <si>
    <t>Eisenacht</t>
  </si>
  <si>
    <t>Die Babystation gibt täglich die Geburten einschl. Namen und Gewicht bekannt.</t>
  </si>
  <si>
    <t>funktionieren genau wie die SUMME.</t>
  </si>
  <si>
    <t>Die Formeln MIN, MAX und MITTELWERT</t>
  </si>
  <si>
    <t>Hohe Beträge besser erfassbar darstellen</t>
  </si>
  <si>
    <t>12,2 Mio</t>
  </si>
  <si>
    <t>Gewicht gerundet</t>
  </si>
  <si>
    <t>= Umsatz / 1000000</t>
  </si>
  <si>
    <t>verkürzte Ansicht</t>
  </si>
  <si>
    <t>Name</t>
  </si>
  <si>
    <t>Relevante Zahlen</t>
  </si>
  <si>
    <t>Wert</t>
  </si>
  <si>
    <t>Material</t>
  </si>
  <si>
    <t>Eisenach ist mehrmals falsch geschrieben, mit falschem t am Ende: "Eisenach".</t>
  </si>
  <si>
    <t>- Suchen nach Eisenach</t>
  </si>
  <si>
    <t>Schauen Sie genau auf Jens' exaktes Gewicht und korrigieren den Fehler. … LÖSUNG: Punkt statt Komma.</t>
  </si>
  <si>
    <t>Ein Drittel von 10.000</t>
  </si>
  <si>
    <t>3,9 kg</t>
  </si>
  <si>
    <t>Benutzerdef. Formatierung: 
#.##0,0 "Mio."</t>
  </si>
  <si>
    <t>= RUNDEN(Zahl; 1)</t>
  </si>
  <si>
    <t>= RUNDEN(Umsatz; 0)</t>
  </si>
  <si>
    <t>= RUNDEN(Umsatz; -6)</t>
  </si>
  <si>
    <r>
      <t>=MIN(</t>
    </r>
    <r>
      <rPr>
        <b/>
        <sz val="12"/>
        <color theme="4"/>
        <rFont val="Arial"/>
        <family val="2"/>
      </rPr>
      <t>D3:D6</t>
    </r>
    <r>
      <rPr>
        <b/>
        <sz val="12"/>
        <color theme="1"/>
        <rFont val="Arial"/>
        <family val="2"/>
      </rPr>
      <t xml:space="preserve">)     </t>
    </r>
  </si>
  <si>
    <r>
      <t>=MAX(</t>
    </r>
    <r>
      <rPr>
        <b/>
        <sz val="12"/>
        <color theme="4"/>
        <rFont val="Arial"/>
        <family val="2"/>
      </rPr>
      <t>D3:D6</t>
    </r>
    <r>
      <rPr>
        <b/>
        <sz val="12"/>
        <color theme="1"/>
        <rFont val="Arial"/>
        <family val="2"/>
      </rPr>
      <t xml:space="preserve">)     </t>
    </r>
  </si>
  <si>
    <r>
      <t>=MITTELWERT(</t>
    </r>
    <r>
      <rPr>
        <b/>
        <sz val="12"/>
        <color theme="4"/>
        <rFont val="Arial"/>
        <family val="2"/>
      </rPr>
      <t>D3:D6</t>
    </r>
    <r>
      <rPr>
        <b/>
        <sz val="12"/>
        <color theme="1"/>
        <rFont val="Arial"/>
        <family val="2"/>
      </rPr>
      <t xml:space="preserve">)     </t>
    </r>
  </si>
  <si>
    <r>
      <t>=SUMME(</t>
    </r>
    <r>
      <rPr>
        <b/>
        <sz val="12"/>
        <color theme="4"/>
        <rFont val="Arial"/>
        <family val="2"/>
      </rPr>
      <t>D3:D6</t>
    </r>
    <r>
      <rPr>
        <b/>
        <sz val="12"/>
        <color theme="1"/>
        <rFont val="Arial"/>
        <family val="2"/>
      </rPr>
      <t xml:space="preserve">)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</si>
</sst>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  <numFmt numFmtId="165" formatCode="#,##0.0\ &quot;Mio.&quot;"/>
    <numFmt numFmtId="166" formatCode="#,##0.0\ &quot;kg&quot;"/>
  </numFmts>
  <fonts count="28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i/>
      <sz val="10"/>
      <color rgb="FF7F7F7F"/>
      <name val="Calibri"/>
      <family val="2"/>
      <scheme val="minor"/>
    </font>
    <font>
      <b/>
      <sz val="11"/>
      <color theme="6" tint="-0.249977111117893"/>
      <name val="Arial"/>
      <family val="2"/>
    </font>
    <font>
      <b/>
      <sz val="11"/>
      <color theme="9" tint="-0.249977111117893"/>
      <name val="Arial"/>
      <family val="2"/>
    </font>
    <font>
      <sz val="11"/>
      <color theme="9" tint="-0.249977111117893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4"/>
      <color theme="0"/>
      <name val="Arial"/>
      <family val="2"/>
    </font>
    <font>
      <i/>
      <sz val="10"/>
      <color rgb="FF7F7F7F"/>
      <name val="Arial"/>
      <family val="2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b/>
      <sz val="12"/>
      <color theme="4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5">
    <xf numFmtId="0" fontId="0" fillId="0" borderId="0"/>
    <xf numFmtId="0" fontId="15" fillId="0" borderId="0" applyNumberFormat="0" applyFill="0" applyBorder="0" applyAlignment="0" applyProtection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10" fillId="10" borderId="14" applyNumberFormat="0" applyFont="0" applyAlignment="0" applyProtection="0"/>
    <xf numFmtId="0" fontId="16" fillId="0" borderId="0" applyNumberFormat="0" applyFill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43" fontId="10" fillId="0" borderId="0" applyFont="0" applyFill="0" applyBorder="0" applyAlignment="0" applyProtection="0"/>
    <xf numFmtId="0" fontId="1" fillId="13" borderId="0" applyNumberFormat="0" applyBorder="0" applyAlignment="0" applyProtection="0"/>
  </cellStyleXfs>
  <cellXfs count="178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9" fillId="0" borderId="0" xfId="0" quotePrefix="1" applyFont="1" applyAlignment="1">
      <alignment horizontal="left" vertical="center" indent="1"/>
    </xf>
    <xf numFmtId="0" fontId="0" fillId="0" borderId="0" xfId="2" applyNumberFormat="1" applyFont="1" applyAlignment="1">
      <alignment vertical="center"/>
    </xf>
    <xf numFmtId="44" fontId="7" fillId="0" borderId="0" xfId="6" applyNumberFormat="1" applyFont="1" applyFill="1" applyAlignment="1">
      <alignment vertical="center"/>
    </xf>
    <xf numFmtId="0" fontId="7" fillId="0" borderId="1" xfId="0" applyFont="1" applyBorder="1"/>
    <xf numFmtId="0" fontId="7" fillId="8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1" xfId="0" applyFont="1" applyBorder="1"/>
    <xf numFmtId="44" fontId="12" fillId="0" borderId="0" xfId="6" applyNumberFormat="1" applyFont="1" applyFill="1" applyAlignment="1">
      <alignment vertical="center"/>
    </xf>
    <xf numFmtId="0" fontId="0" fillId="0" borderId="0" xfId="0" applyAlignment="1">
      <alignment horizontal="left" vertical="center" indent="1"/>
    </xf>
    <xf numFmtId="44" fontId="7" fillId="9" borderId="0" xfId="6" applyNumberFormat="1" applyFont="1" applyFill="1" applyAlignment="1">
      <alignment vertical="center"/>
    </xf>
    <xf numFmtId="44" fontId="7" fillId="0" borderId="0" xfId="2" applyFont="1" applyFill="1" applyBorder="1" applyAlignment="1">
      <alignment vertical="center"/>
    </xf>
    <xf numFmtId="0" fontId="13" fillId="0" borderId="0" xfId="0" applyFont="1" applyAlignment="1">
      <alignment vertical="center"/>
    </xf>
    <xf numFmtId="44" fontId="7" fillId="0" borderId="8" xfId="6" applyNumberFormat="1" applyFont="1" applyFill="1" applyBorder="1" applyAlignment="1">
      <alignment vertical="center"/>
    </xf>
    <xf numFmtId="44" fontId="7" fillId="0" borderId="10" xfId="6" applyNumberFormat="1" applyFont="1" applyFill="1" applyBorder="1" applyAlignment="1">
      <alignment vertical="center"/>
    </xf>
    <xf numFmtId="44" fontId="7" fillId="0" borderId="12" xfId="6" applyNumberFormat="1" applyFont="1" applyFill="1" applyBorder="1" applyAlignment="1">
      <alignment vertical="center"/>
    </xf>
    <xf numFmtId="0" fontId="7" fillId="0" borderId="9" xfId="2" applyNumberFormat="1" applyFont="1" applyFill="1" applyBorder="1" applyAlignment="1">
      <alignment horizontal="center" vertical="center"/>
    </xf>
    <xf numFmtId="0" fontId="7" fillId="0" borderId="11" xfId="2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13" xfId="2" applyNumberFormat="1" applyFont="1" applyFill="1" applyBorder="1" applyAlignment="1">
      <alignment horizontal="center" vertical="center"/>
    </xf>
    <xf numFmtId="0" fontId="7" fillId="8" borderId="0" xfId="0" applyFont="1" applyFill="1" applyAlignment="1">
      <alignment horizontal="center" wrapText="1"/>
    </xf>
    <xf numFmtId="0" fontId="12" fillId="7" borderId="0" xfId="0" applyFont="1" applyFill="1" applyAlignment="1">
      <alignment vertical="center"/>
    </xf>
    <xf numFmtId="44" fontId="12" fillId="6" borderId="2" xfId="2" applyFont="1" applyFill="1" applyBorder="1" applyAlignment="1">
      <alignment vertical="center"/>
    </xf>
    <xf numFmtId="44" fontId="12" fillId="6" borderId="5" xfId="2" applyFont="1" applyFill="1" applyBorder="1" applyAlignment="1">
      <alignment vertical="center"/>
    </xf>
    <xf numFmtId="44" fontId="12" fillId="6" borderId="7" xfId="2" applyFont="1" applyFill="1" applyBorder="1" applyAlignment="1">
      <alignment vertical="center"/>
    </xf>
    <xf numFmtId="44" fontId="5" fillId="3" borderId="2" xfId="7" quotePrefix="1" applyNumberFormat="1" applyFont="1" applyBorder="1" applyAlignment="1">
      <alignment horizontal="left" vertical="center"/>
    </xf>
    <xf numFmtId="0" fontId="12" fillId="0" borderId="0" xfId="0" applyFont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0" fillId="0" borderId="0" xfId="0" applyAlignment="1">
      <alignment horizontal="right" indent="1"/>
    </xf>
    <xf numFmtId="0" fontId="7" fillId="0" borderId="1" xfId="0" applyFont="1" applyBorder="1" applyAlignment="1">
      <alignment horizontal="right" indent="1"/>
    </xf>
    <xf numFmtId="0" fontId="7" fillId="0" borderId="0" xfId="0" applyFont="1" applyAlignment="1">
      <alignment horizontal="right" indent="1"/>
    </xf>
    <xf numFmtId="44" fontId="7" fillId="7" borderId="6" xfId="0" applyNumberFormat="1" applyFont="1" applyFill="1" applyBorder="1" applyAlignment="1">
      <alignment vertical="center"/>
    </xf>
    <xf numFmtId="44" fontId="7" fillId="7" borderId="3" xfId="0" applyNumberFormat="1" applyFont="1" applyFill="1" applyBorder="1" applyAlignment="1">
      <alignment vertical="center"/>
    </xf>
    <xf numFmtId="44" fontId="7" fillId="7" borderId="4" xfId="0" applyNumberFormat="1" applyFont="1" applyFill="1" applyBorder="1" applyAlignment="1">
      <alignment vertical="center"/>
    </xf>
    <xf numFmtId="44" fontId="8" fillId="11" borderId="0" xfId="11" applyNumberFormat="1" applyBorder="1" applyAlignment="1">
      <alignment vertical="center"/>
    </xf>
    <xf numFmtId="44" fontId="12" fillId="6" borderId="0" xfId="2" applyFont="1" applyFill="1" applyAlignment="1">
      <alignment vertical="center"/>
    </xf>
    <xf numFmtId="44" fontId="7" fillId="0" borderId="0" xfId="2" applyFont="1" applyAlignment="1">
      <alignment vertical="center"/>
    </xf>
    <xf numFmtId="44" fontId="12" fillId="7" borderId="0" xfId="2" applyFont="1" applyFill="1" applyAlignment="1">
      <alignment vertical="center"/>
    </xf>
    <xf numFmtId="44" fontId="0" fillId="0" borderId="0" xfId="2" applyFont="1" applyAlignment="1">
      <alignment vertical="center"/>
    </xf>
    <xf numFmtId="44" fontId="11" fillId="0" borderId="0" xfId="2" quotePrefix="1" applyFont="1" applyAlignment="1">
      <alignment vertical="center"/>
    </xf>
    <xf numFmtId="0" fontId="12" fillId="6" borderId="0" xfId="2" applyNumberFormat="1" applyFont="1" applyFill="1" applyAlignment="1">
      <alignment vertical="center"/>
    </xf>
    <xf numFmtId="0" fontId="11" fillId="0" borderId="0" xfId="2" quotePrefix="1" applyNumberFormat="1" applyFont="1" applyAlignment="1">
      <alignment vertical="center"/>
    </xf>
    <xf numFmtId="0" fontId="12" fillId="7" borderId="0" xfId="2" applyNumberFormat="1" applyFont="1" applyFill="1" applyAlignment="1">
      <alignment vertical="center"/>
    </xf>
    <xf numFmtId="0" fontId="7" fillId="0" borderId="0" xfId="2" applyNumberFormat="1" applyFont="1" applyAlignment="1">
      <alignment vertical="center"/>
    </xf>
    <xf numFmtId="44" fontId="7" fillId="0" borderId="0" xfId="2" applyFont="1"/>
    <xf numFmtId="44" fontId="7" fillId="0" borderId="1" xfId="2" applyFont="1" applyBorder="1"/>
    <xf numFmtId="44" fontId="12" fillId="0" borderId="0" xfId="2" applyFont="1" applyAlignment="1">
      <alignment vertical="center"/>
    </xf>
    <xf numFmtId="0" fontId="7" fillId="0" borderId="0" xfId="2" applyNumberFormat="1" applyFont="1"/>
    <xf numFmtId="0" fontId="7" fillId="0" borderId="1" xfId="2" applyNumberFormat="1" applyFont="1" applyBorder="1"/>
    <xf numFmtId="0" fontId="12" fillId="0" borderId="0" xfId="2" applyNumberFormat="1" applyFont="1" applyAlignment="1">
      <alignment vertical="center"/>
    </xf>
    <xf numFmtId="44" fontId="7" fillId="0" borderId="0" xfId="2" applyFont="1" applyAlignment="1">
      <alignment horizontal="center" vertical="center"/>
    </xf>
    <xf numFmtId="44" fontId="13" fillId="0" borderId="0" xfId="2" applyFont="1" applyAlignment="1">
      <alignment vertical="center"/>
    </xf>
    <xf numFmtId="44" fontId="0" fillId="0" borderId="0" xfId="2" applyFont="1"/>
    <xf numFmtId="0" fontId="7" fillId="7" borderId="3" xfId="0" applyNumberFormat="1" applyFont="1" applyFill="1" applyBorder="1" applyAlignment="1">
      <alignment vertical="center"/>
    </xf>
    <xf numFmtId="0" fontId="7" fillId="7" borderId="4" xfId="0" applyNumberFormat="1" applyFont="1" applyFill="1" applyBorder="1" applyAlignment="1">
      <alignment vertical="center"/>
    </xf>
    <xf numFmtId="0" fontId="0" fillId="0" borderId="0" xfId="0" applyNumberFormat="1" applyAlignment="1">
      <alignment vertical="center"/>
    </xf>
    <xf numFmtId="0" fontId="7" fillId="0" borderId="0" xfId="0" applyNumberFormat="1" applyFont="1" applyAlignment="1">
      <alignment vertical="center"/>
    </xf>
    <xf numFmtId="0" fontId="7" fillId="0" borderId="0" xfId="0" applyNumberFormat="1" applyFont="1"/>
    <xf numFmtId="0" fontId="0" fillId="0" borderId="0" xfId="0" applyNumberFormat="1"/>
    <xf numFmtId="0" fontId="13" fillId="0" borderId="0" xfId="2" applyNumberFormat="1" applyFont="1" applyAlignment="1">
      <alignment vertical="center"/>
    </xf>
    <xf numFmtId="0" fontId="12" fillId="0" borderId="0" xfId="2" applyNumberFormat="1" applyFont="1" applyAlignment="1">
      <alignment horizontal="center" vertical="center" wrapText="1"/>
    </xf>
    <xf numFmtId="0" fontId="12" fillId="0" borderId="0" xfId="0" applyNumberFormat="1" applyFont="1" applyAlignment="1">
      <alignment horizontal="center" vertical="center"/>
    </xf>
    <xf numFmtId="0" fontId="7" fillId="7" borderId="6" xfId="0" applyNumberFormat="1" applyFont="1" applyFill="1" applyBorder="1" applyAlignment="1">
      <alignment vertical="center"/>
    </xf>
    <xf numFmtId="44" fontId="5" fillId="5" borderId="2" xfId="8" quotePrefix="1" applyNumberFormat="1" applyBorder="1" applyAlignment="1">
      <alignment horizontal="left" vertical="center"/>
    </xf>
    <xf numFmtId="0" fontId="12" fillId="4" borderId="0" xfId="0" applyFont="1" applyFill="1" applyAlignment="1">
      <alignment vertical="center"/>
    </xf>
    <xf numFmtId="0" fontId="12" fillId="12" borderId="0" xfId="12" applyFont="1" applyAlignment="1">
      <alignment vertical="center"/>
    </xf>
    <xf numFmtId="0" fontId="12" fillId="6" borderId="2" xfId="2" applyNumberFormat="1" applyFont="1" applyFill="1" applyBorder="1" applyAlignment="1">
      <alignment vertical="center"/>
    </xf>
    <xf numFmtId="0" fontId="12" fillId="6" borderId="3" xfId="2" applyNumberFormat="1" applyFont="1" applyFill="1" applyBorder="1" applyAlignment="1">
      <alignment vertical="center"/>
    </xf>
    <xf numFmtId="0" fontId="12" fillId="6" borderId="4" xfId="2" applyNumberFormat="1" applyFont="1" applyFill="1" applyBorder="1" applyAlignment="1">
      <alignment vertical="center"/>
    </xf>
    <xf numFmtId="44" fontId="12" fillId="6" borderId="3" xfId="2" applyFont="1" applyFill="1" applyBorder="1" applyAlignment="1">
      <alignment vertical="center"/>
    </xf>
    <xf numFmtId="44" fontId="12" fillId="6" borderId="4" xfId="2" applyFont="1" applyFill="1" applyBorder="1" applyAlignment="1">
      <alignment vertical="center"/>
    </xf>
    <xf numFmtId="0" fontId="12" fillId="6" borderId="5" xfId="2" applyNumberFormat="1" applyFont="1" applyFill="1" applyBorder="1" applyAlignment="1">
      <alignment vertical="center"/>
    </xf>
    <xf numFmtId="0" fontId="12" fillId="6" borderId="7" xfId="2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7" fillId="0" borderId="0" xfId="0" applyFont="1" applyAlignment="1"/>
    <xf numFmtId="0" fontId="0" fillId="0" borderId="0" xfId="0" applyAlignment="1"/>
    <xf numFmtId="0" fontId="0" fillId="0" borderId="0" xfId="0" applyFont="1" applyAlignment="1">
      <alignment vertical="center"/>
    </xf>
    <xf numFmtId="0" fontId="12" fillId="0" borderId="0" xfId="6" applyNumberFormat="1" applyFont="1" applyFill="1" applyBorder="1" applyAlignment="1">
      <alignment horizontal="left" vertical="center"/>
    </xf>
    <xf numFmtId="0" fontId="7" fillId="0" borderId="0" xfId="6" applyNumberFormat="1" applyFont="1" applyFill="1" applyBorder="1" applyAlignment="1">
      <alignment horizontal="left" vertical="center"/>
    </xf>
    <xf numFmtId="165" fontId="0" fillId="0" borderId="0" xfId="0" applyNumberFormat="1"/>
    <xf numFmtId="0" fontId="16" fillId="0" borderId="0" xfId="10" quotePrefix="1" applyAlignment="1">
      <alignment horizontal="left" indent="1"/>
    </xf>
    <xf numFmtId="0" fontId="0" fillId="0" borderId="0" xfId="0" applyAlignment="1">
      <alignment horizontal="left" indent="1"/>
    </xf>
    <xf numFmtId="2" fontId="16" fillId="0" borderId="0" xfId="10" quotePrefix="1" applyNumberFormat="1" applyAlignment="1">
      <alignment horizontal="left" indent="1"/>
    </xf>
    <xf numFmtId="0" fontId="20" fillId="14" borderId="16" xfId="8" applyFont="1" applyFill="1" applyBorder="1" applyAlignment="1">
      <alignment horizontal="center" vertical="center" wrapText="1"/>
    </xf>
    <xf numFmtId="0" fontId="20" fillId="14" borderId="3" xfId="8" applyFont="1" applyFill="1" applyBorder="1" applyAlignment="1">
      <alignment horizontal="center" vertical="center" wrapText="1"/>
    </xf>
    <xf numFmtId="0" fontId="20" fillId="14" borderId="17" xfId="8" applyFont="1" applyFill="1" applyBorder="1" applyAlignment="1">
      <alignment horizontal="center" vertical="center" wrapText="1"/>
    </xf>
    <xf numFmtId="0" fontId="16" fillId="0" borderId="0" xfId="10" quotePrefix="1" applyNumberFormat="1" applyAlignment="1">
      <alignment horizontal="left" vertical="center" wrapText="1" indent="1"/>
    </xf>
    <xf numFmtId="0" fontId="0" fillId="0" borderId="18" xfId="0" applyBorder="1"/>
    <xf numFmtId="0" fontId="13" fillId="0" borderId="0" xfId="0" applyFont="1"/>
    <xf numFmtId="0" fontId="12" fillId="13" borderId="4" xfId="14" applyFont="1" applyBorder="1" applyAlignment="1">
      <alignment vertical="center"/>
    </xf>
    <xf numFmtId="164" fontId="12" fillId="13" borderId="4" xfId="13" applyNumberFormat="1" applyFont="1" applyFill="1" applyBorder="1" applyAlignment="1">
      <alignment vertical="center"/>
    </xf>
    <xf numFmtId="165" fontId="12" fillId="13" borderId="4" xfId="14" applyNumberFormat="1" applyFont="1" applyBorder="1" applyAlignment="1">
      <alignment vertical="center"/>
    </xf>
    <xf numFmtId="44" fontId="14" fillId="5" borderId="2" xfId="8" quotePrefix="1" applyNumberFormat="1" applyFont="1" applyBorder="1" applyAlignment="1">
      <alignment horizontal="center" vertical="center"/>
    </xf>
    <xf numFmtId="44" fontId="14" fillId="3" borderId="2" xfId="7" quotePrefix="1" applyNumberFormat="1" applyFont="1" applyBorder="1" applyAlignment="1">
      <alignment horizontal="center" vertical="center"/>
    </xf>
    <xf numFmtId="0" fontId="12" fillId="13" borderId="19" xfId="14" applyFont="1" applyBorder="1" applyAlignment="1">
      <alignment vertical="center"/>
    </xf>
    <xf numFmtId="0" fontId="7" fillId="0" borderId="0" xfId="11" applyFont="1" applyFill="1" applyBorder="1" applyAlignment="1">
      <alignment vertical="center"/>
    </xf>
    <xf numFmtId="0" fontId="0" fillId="0" borderId="0" xfId="0" applyFont="1"/>
    <xf numFmtId="0" fontId="0" fillId="0" borderId="18" xfId="0" applyFont="1" applyBorder="1"/>
    <xf numFmtId="0" fontId="0" fillId="0" borderId="0" xfId="0" applyFont="1" applyAlignment="1"/>
    <xf numFmtId="0" fontId="23" fillId="0" borderId="0" xfId="10" quotePrefix="1" applyNumberFormat="1" applyFont="1" applyAlignment="1">
      <alignment horizontal="right"/>
    </xf>
    <xf numFmtId="4" fontId="0" fillId="0" borderId="0" xfId="0" applyNumberFormat="1" applyFont="1"/>
    <xf numFmtId="0" fontId="0" fillId="0" borderId="0" xfId="0" applyNumberFormat="1" applyFont="1"/>
    <xf numFmtId="166" fontId="12" fillId="13" borderId="19" xfId="14" applyNumberFormat="1" applyFont="1" applyBorder="1" applyAlignment="1">
      <alignment vertical="center"/>
    </xf>
    <xf numFmtId="0" fontId="0" fillId="0" borderId="0" xfId="13" applyNumberFormat="1" applyFont="1"/>
    <xf numFmtId="0" fontId="0" fillId="0" borderId="0" xfId="13" applyNumberFormat="1" applyFont="1" applyAlignment="1">
      <alignment horizontal="right"/>
    </xf>
    <xf numFmtId="0" fontId="12" fillId="12" borderId="2" xfId="12" applyNumberFormat="1" applyFont="1" applyBorder="1" applyAlignment="1">
      <alignment vertical="center"/>
    </xf>
    <xf numFmtId="0" fontId="12" fillId="12" borderId="4" xfId="12" applyFont="1" applyBorder="1" applyAlignment="1">
      <alignment vertical="center"/>
    </xf>
    <xf numFmtId="0" fontId="0" fillId="15" borderId="20" xfId="2" applyNumberFormat="1" applyFont="1" applyFill="1" applyBorder="1" applyAlignment="1">
      <alignment vertical="center"/>
    </xf>
    <xf numFmtId="0" fontId="0" fillId="15" borderId="21" xfId="2" applyNumberFormat="1" applyFont="1" applyFill="1" applyBorder="1" applyAlignment="1">
      <alignment vertical="center"/>
    </xf>
    <xf numFmtId="0" fontId="0" fillId="15" borderId="22" xfId="2" applyNumberFormat="1" applyFont="1" applyFill="1" applyBorder="1" applyAlignment="1">
      <alignment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0" fillId="0" borderId="18" xfId="0" applyFont="1" applyBorder="1" applyProtection="1">
      <protection locked="0"/>
    </xf>
    <xf numFmtId="0" fontId="0" fillId="0" borderId="18" xfId="0" applyBorder="1" applyProtection="1">
      <protection locked="0"/>
    </xf>
    <xf numFmtId="0" fontId="7" fillId="0" borderId="0" xfId="0" applyFont="1" applyAlignme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12" fillId="12" borderId="4" xfId="12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12" fillId="0" borderId="0" xfId="0" applyFont="1" applyAlignment="1" applyProtection="1">
      <alignment vertical="center"/>
      <protection locked="0"/>
    </xf>
    <xf numFmtId="44" fontId="20" fillId="5" borderId="2" xfId="8" quotePrefix="1" applyNumberFormat="1" applyFont="1" applyBorder="1" applyAlignment="1" applyProtection="1">
      <alignment horizontal="left" vertical="center" wrapText="1" indent="2"/>
      <protection locked="0"/>
    </xf>
    <xf numFmtId="0" fontId="12" fillId="13" borderId="4" xfId="14" applyNumberFormat="1" applyFont="1" applyBorder="1" applyAlignment="1" applyProtection="1">
      <alignment vertical="center"/>
      <protection locked="0"/>
    </xf>
    <xf numFmtId="0" fontId="13" fillId="0" borderId="0" xfId="0" applyFont="1" applyProtection="1">
      <protection locked="0"/>
    </xf>
    <xf numFmtId="0" fontId="20" fillId="14" borderId="16" xfId="8" applyFont="1" applyFill="1" applyBorder="1" applyAlignment="1" applyProtection="1">
      <alignment horizontal="center" vertical="center" wrapText="1"/>
      <protection locked="0"/>
    </xf>
    <xf numFmtId="0" fontId="16" fillId="0" borderId="0" xfId="10" quotePrefix="1" applyNumberFormat="1" applyAlignment="1" applyProtection="1">
      <alignment horizontal="left" vertical="center" wrapText="1" indent="1"/>
      <protection locked="0"/>
    </xf>
    <xf numFmtId="0" fontId="0" fillId="0" borderId="0" xfId="0" applyFont="1" applyFill="1" applyProtection="1">
      <protection locked="0"/>
    </xf>
    <xf numFmtId="0" fontId="7" fillId="0" borderId="0" xfId="11" applyFont="1" applyFill="1" applyBorder="1" applyAlignment="1" applyProtection="1">
      <alignment vertical="center"/>
      <protection locked="0"/>
    </xf>
    <xf numFmtId="0" fontId="20" fillId="14" borderId="3" xfId="8" applyFont="1" applyFill="1" applyBorder="1" applyAlignment="1" applyProtection="1">
      <alignment horizontal="center" vertical="center" wrapText="1"/>
      <protection locked="0"/>
    </xf>
    <xf numFmtId="0" fontId="20" fillId="14" borderId="17" xfId="8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Font="1" applyProtection="1">
      <protection locked="0"/>
    </xf>
    <xf numFmtId="2" fontId="16" fillId="0" borderId="0" xfId="10" quotePrefix="1" applyNumberFormat="1" applyAlignment="1" applyProtection="1">
      <alignment horizontal="left" indent="1"/>
      <protection locked="0"/>
    </xf>
    <xf numFmtId="0" fontId="0" fillId="0" borderId="0" xfId="0" applyNumberFormat="1" applyFont="1" applyProtection="1">
      <protection locked="0"/>
    </xf>
    <xf numFmtId="0" fontId="16" fillId="0" borderId="0" xfId="10" quotePrefix="1" applyAlignment="1" applyProtection="1">
      <alignment horizontal="left" indent="1"/>
      <protection locked="0"/>
    </xf>
    <xf numFmtId="0" fontId="23" fillId="0" borderId="0" xfId="10" quotePrefix="1" applyNumberFormat="1" applyFont="1" applyAlignment="1" applyProtection="1">
      <alignment horizontal="right"/>
      <protection locked="0"/>
    </xf>
    <xf numFmtId="0" fontId="0" fillId="0" borderId="0" xfId="0" applyAlignment="1" applyProtection="1">
      <alignment horizontal="left" indent="1"/>
      <protection locked="0"/>
    </xf>
    <xf numFmtId="165" fontId="0" fillId="0" borderId="0" xfId="0" applyNumberFormat="1" applyProtection="1">
      <protection locked="0"/>
    </xf>
    <xf numFmtId="0" fontId="0" fillId="0" borderId="0" xfId="13" applyNumberFormat="1" applyFont="1" applyProtection="1">
      <protection locked="0"/>
    </xf>
    <xf numFmtId="0" fontId="0" fillId="0" borderId="0" xfId="13" applyNumberFormat="1" applyFont="1" applyAlignment="1" applyProtection="1">
      <alignment horizontal="right"/>
      <protection locked="0"/>
    </xf>
    <xf numFmtId="0" fontId="24" fillId="0" borderId="0" xfId="0" applyFont="1" applyProtection="1">
      <protection locked="0"/>
    </xf>
    <xf numFmtId="0" fontId="0" fillId="0" borderId="0" xfId="0" quotePrefix="1" applyProtection="1">
      <protection locked="0"/>
    </xf>
    <xf numFmtId="0" fontId="16" fillId="0" borderId="0" xfId="10" quotePrefix="1" applyNumberFormat="1" applyAlignment="1" applyProtection="1">
      <alignment horizontal="left" vertical="center" wrapText="1"/>
      <protection locked="0"/>
    </xf>
    <xf numFmtId="0" fontId="12" fillId="12" borderId="2" xfId="12" applyNumberFormat="1" applyFont="1" applyBorder="1" applyAlignment="1" applyProtection="1">
      <alignment vertical="center"/>
    </xf>
    <xf numFmtId="0" fontId="12" fillId="4" borderId="4" xfId="14" applyNumberFormat="1" applyFont="1" applyFill="1" applyBorder="1" applyAlignment="1" applyProtection="1">
      <alignment horizontal="right" vertical="center"/>
      <protection locked="0"/>
    </xf>
    <xf numFmtId="0" fontId="15" fillId="15" borderId="0" xfId="1" applyFont="1" applyFill="1" applyAlignment="1" applyProtection="1">
      <alignment vertical="center"/>
    </xf>
    <xf numFmtId="0" fontId="15" fillId="15" borderId="0" xfId="1" applyFont="1" applyFill="1" applyAlignment="1" applyProtection="1">
      <alignment horizontal="left" vertical="center"/>
    </xf>
    <xf numFmtId="0" fontId="26" fillId="15" borderId="0" xfId="0" applyFont="1" applyFill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15" fillId="0" borderId="0" xfId="1" applyFont="1" applyFill="1" applyAlignment="1" applyProtection="1">
      <alignment vertical="center"/>
    </xf>
    <xf numFmtId="0" fontId="15" fillId="0" borderId="0" xfId="1" applyFont="1" applyFill="1" applyAlignment="1" applyProtection="1">
      <alignment horizontal="left" vertical="center"/>
    </xf>
    <xf numFmtId="0" fontId="26" fillId="0" borderId="0" xfId="0" applyFont="1" applyFill="1" applyAlignment="1" applyProtection="1">
      <alignment vertical="center"/>
    </xf>
    <xf numFmtId="0" fontId="20" fillId="8" borderId="15" xfId="8" applyFont="1" applyFill="1" applyBorder="1" applyAlignment="1" applyProtection="1">
      <alignment horizontal="center" vertical="center" wrapText="1"/>
      <protection locked="0"/>
    </xf>
    <xf numFmtId="44" fontId="7" fillId="16" borderId="0" xfId="2" applyFont="1" applyFill="1" applyBorder="1" applyAlignment="1">
      <alignment vertical="center"/>
    </xf>
    <xf numFmtId="0" fontId="0" fillId="16" borderId="0" xfId="0" applyFont="1" applyFill="1" applyAlignment="1">
      <alignment horizontal="left" vertical="center" indent="1"/>
    </xf>
    <xf numFmtId="0" fontId="0" fillId="16" borderId="0" xfId="0" applyFill="1" applyAlignment="1">
      <alignment vertical="center"/>
    </xf>
    <xf numFmtId="0" fontId="12" fillId="16" borderId="0" xfId="0" quotePrefix="1" applyFont="1" applyFill="1" applyAlignment="1">
      <alignment horizontal="left" vertical="center"/>
    </xf>
    <xf numFmtId="0" fontId="8" fillId="16" borderId="0" xfId="0" applyFont="1" applyFill="1" applyAlignment="1">
      <alignment horizontal="left" indent="1"/>
    </xf>
    <xf numFmtId="0" fontId="8" fillId="16" borderId="0" xfId="0" applyFont="1" applyFill="1" applyAlignment="1">
      <alignment horizontal="left" vertical="top" indent="1"/>
    </xf>
    <xf numFmtId="0" fontId="0" fillId="16" borderId="0" xfId="0" applyFont="1" applyFill="1" applyAlignment="1">
      <alignment horizontal="left" indent="1"/>
    </xf>
    <xf numFmtId="0" fontId="0" fillId="16" borderId="0" xfId="0" applyFill="1" applyAlignment="1">
      <alignment horizontal="left" vertical="center" indent="1"/>
    </xf>
    <xf numFmtId="0" fontId="0" fillId="16" borderId="0" xfId="0" applyFill="1" applyAlignment="1">
      <alignment horizontal="right" vertical="center" indent="1"/>
    </xf>
    <xf numFmtId="0" fontId="0" fillId="9" borderId="23" xfId="0" applyFill="1" applyBorder="1" applyAlignment="1">
      <alignment horizontal="right" vertical="center" indent="1"/>
    </xf>
    <xf numFmtId="0" fontId="0" fillId="9" borderId="24" xfId="0" applyFill="1" applyBorder="1" applyAlignment="1">
      <alignment horizontal="right" vertical="center" indent="1"/>
    </xf>
    <xf numFmtId="0" fontId="0" fillId="9" borderId="25" xfId="0" applyFill="1" applyBorder="1" applyAlignment="1">
      <alignment horizontal="right" vertical="center" indent="1"/>
    </xf>
    <xf numFmtId="44" fontId="22" fillId="5" borderId="0" xfId="8" quotePrefix="1" applyNumberFormat="1" applyFont="1" applyBorder="1" applyAlignment="1" applyProtection="1">
      <alignment horizontal="left" vertical="center" wrapText="1" indent="2"/>
      <protection locked="0"/>
    </xf>
    <xf numFmtId="44" fontId="22" fillId="5" borderId="0" xfId="8" quotePrefix="1" applyNumberFormat="1" applyFont="1" applyBorder="1" applyAlignment="1">
      <alignment horizontal="left" vertical="center" wrapText="1" indent="2"/>
    </xf>
  </cellXfs>
  <cellStyles count="15">
    <cellStyle name="20 % - Akzent1" xfId="6" builtinId="30"/>
    <cellStyle name="20 % - Akzent3" xfId="11" builtinId="38" customBuiltin="1"/>
    <cellStyle name="40 % - Akzent3" xfId="12" builtinId="39" customBuiltin="1"/>
    <cellStyle name="40 % - Akzent6" xfId="14" builtinId="51"/>
    <cellStyle name="Akzent3" xfId="8" builtinId="37"/>
    <cellStyle name="Akzent6" xfId="7" builtinId="49"/>
    <cellStyle name="Besuchter Hyperlink" xfId="3" builtinId="9" hidden="1"/>
    <cellStyle name="Besuchter Hyperlink" xfId="4" builtinId="9" hidden="1"/>
    <cellStyle name="Besuchter Hyperlink" xfId="5" builtinId="9" hidden="1"/>
    <cellStyle name="Erklärender Text" xfId="10" builtinId="53" customBuiltin="1"/>
    <cellStyle name="Komma" xfId="13" builtinId="3"/>
    <cellStyle name="Notiz" xfId="9" builtinId="10" customBuiltin="1"/>
    <cellStyle name="Standard" xfId="0" builtinId="0" customBuiltin="1"/>
    <cellStyle name="Überschrift" xfId="1" builtinId="15" customBuiltin="1"/>
    <cellStyle name="Währung" xfId="2" builtinId="4"/>
  </cellStyles>
  <dxfs count="2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7C80"/>
      <color rgb="FF0000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zoomScaleNormal="100" zoomScalePageLayoutView="70" workbookViewId="0"/>
  </sheetViews>
  <sheetFormatPr baseColWidth="10" defaultRowHeight="14.25" x14ac:dyDescent="0.2"/>
  <cols>
    <col min="1" max="1" width="3.875" customWidth="1"/>
    <col min="2" max="2" width="17.375" customWidth="1"/>
    <col min="3" max="3" width="14.625" customWidth="1"/>
    <col min="4" max="4" width="12.125" customWidth="1"/>
    <col min="5" max="5" width="11.5" customWidth="1"/>
    <col min="6" max="6" width="13.125" style="58" customWidth="1"/>
  </cols>
  <sheetData>
    <row r="1" spans="1:10" s="162" customFormat="1" ht="50.1" customHeight="1" x14ac:dyDescent="0.2">
      <c r="A1" s="160" t="s">
        <v>13</v>
      </c>
      <c r="B1" s="161"/>
    </row>
    <row r="2" spans="1:10" s="1" customFormat="1" ht="6" customHeight="1" x14ac:dyDescent="0.2">
      <c r="A2" s="165"/>
      <c r="B2" s="166"/>
      <c r="C2" s="166"/>
      <c r="D2" s="166"/>
      <c r="E2" s="166"/>
      <c r="F2" s="166"/>
      <c r="G2" s="166"/>
      <c r="H2" s="162"/>
    </row>
    <row r="3" spans="1:10" s="1" customFormat="1" ht="20.100000000000001" customHeight="1" x14ac:dyDescent="0.25">
      <c r="A3" s="168" t="s">
        <v>144</v>
      </c>
      <c r="B3" s="166"/>
      <c r="C3" s="166"/>
      <c r="D3" s="113">
        <v>3</v>
      </c>
      <c r="E3" s="173">
        <f>SUM(D3:D6)</f>
        <v>13</v>
      </c>
      <c r="F3" s="167" t="s">
        <v>166</v>
      </c>
      <c r="G3" s="166"/>
      <c r="H3" s="162"/>
      <c r="I3" s="2"/>
      <c r="J3" s="2"/>
    </row>
    <row r="4" spans="1:10" s="1" customFormat="1" ht="20.100000000000001" customHeight="1" x14ac:dyDescent="0.2">
      <c r="A4" s="169" t="s">
        <v>143</v>
      </c>
      <c r="B4" s="166"/>
      <c r="C4" s="166"/>
      <c r="D4" s="114">
        <v>10</v>
      </c>
      <c r="E4" s="174">
        <f>MIN(D3:D6)</f>
        <v>-2</v>
      </c>
      <c r="F4" s="167" t="s">
        <v>163</v>
      </c>
      <c r="G4" s="166"/>
      <c r="H4" s="162"/>
      <c r="I4" s="2"/>
      <c r="J4" s="2"/>
    </row>
    <row r="5" spans="1:10" s="1" customFormat="1" ht="20.100000000000001" customHeight="1" x14ac:dyDescent="0.2">
      <c r="A5" s="169"/>
      <c r="B5" s="166"/>
      <c r="C5" s="166"/>
      <c r="D5" s="114">
        <v>-2</v>
      </c>
      <c r="E5" s="174">
        <f>MAX(D3:D6)</f>
        <v>10</v>
      </c>
      <c r="F5" s="167" t="s">
        <v>164</v>
      </c>
      <c r="G5" s="166"/>
      <c r="H5" s="162"/>
      <c r="I5" s="2"/>
      <c r="J5" s="2"/>
    </row>
    <row r="6" spans="1:10" s="1" customFormat="1" ht="20.100000000000001" customHeight="1" x14ac:dyDescent="0.2">
      <c r="A6" s="170"/>
      <c r="B6" s="171"/>
      <c r="C6" s="171"/>
      <c r="D6" s="115">
        <v>2</v>
      </c>
      <c r="E6" s="175">
        <f>AVERAGE(D3:D6)</f>
        <v>3.25</v>
      </c>
      <c r="F6" s="167" t="s">
        <v>165</v>
      </c>
      <c r="G6" s="166"/>
      <c r="H6" s="162"/>
      <c r="I6" s="2"/>
      <c r="J6" s="2"/>
    </row>
    <row r="7" spans="1:10" s="1" customFormat="1" ht="6" customHeight="1" x14ac:dyDescent="0.2">
      <c r="A7" s="165"/>
      <c r="B7" s="166"/>
      <c r="C7" s="166"/>
      <c r="D7" s="166"/>
      <c r="E7" s="166"/>
      <c r="F7" s="166"/>
      <c r="G7" s="166"/>
      <c r="H7" s="162"/>
    </row>
    <row r="8" spans="1:10" ht="15" x14ac:dyDescent="0.2">
      <c r="E8" s="34"/>
      <c r="F8" s="50"/>
      <c r="G8" s="3"/>
      <c r="H8" s="162"/>
    </row>
    <row r="9" spans="1:10" ht="20.100000000000001" customHeight="1" x14ac:dyDescent="0.2">
      <c r="A9" s="3"/>
      <c r="B9" s="9" t="s">
        <v>64</v>
      </c>
      <c r="C9" s="9" t="s">
        <v>20</v>
      </c>
      <c r="D9" s="3"/>
      <c r="E9" s="2"/>
      <c r="F9" s="56" t="s">
        <v>70</v>
      </c>
      <c r="G9" s="3"/>
      <c r="H9" s="162"/>
      <c r="I9" s="3"/>
    </row>
    <row r="10" spans="1:10" s="1" customFormat="1" ht="20.100000000000001" customHeight="1" x14ac:dyDescent="0.2">
      <c r="A10" s="2"/>
      <c r="B10" s="7" t="s">
        <v>0</v>
      </c>
      <c r="C10" s="164">
        <v>59</v>
      </c>
      <c r="D10" s="5"/>
      <c r="F10" s="45"/>
      <c r="G10" s="2"/>
      <c r="H10" s="2"/>
      <c r="I10" s="2"/>
    </row>
    <row r="11" spans="1:10" s="1" customFormat="1" ht="20.100000000000001" customHeight="1" x14ac:dyDescent="0.2">
      <c r="A11" s="2"/>
      <c r="B11" s="7" t="s">
        <v>1</v>
      </c>
      <c r="C11" s="164">
        <v>49</v>
      </c>
      <c r="D11" s="4"/>
      <c r="E11" s="32" t="s">
        <v>12</v>
      </c>
      <c r="F11" s="46"/>
      <c r="G11" s="61"/>
      <c r="H11" s="62"/>
      <c r="I11" s="62"/>
    </row>
    <row r="12" spans="1:10" s="1" customFormat="1" ht="20.100000000000001" customHeight="1" x14ac:dyDescent="0.2">
      <c r="A12" s="2"/>
      <c r="B12" s="7" t="s">
        <v>2</v>
      </c>
      <c r="C12" s="164">
        <v>39.9</v>
      </c>
      <c r="D12" s="2"/>
      <c r="E12" s="33"/>
      <c r="F12" s="6"/>
      <c r="G12" s="61"/>
      <c r="H12" s="62"/>
      <c r="I12" s="62"/>
    </row>
    <row r="13" spans="1:10" s="1" customFormat="1" ht="20.100000000000001" customHeight="1" x14ac:dyDescent="0.2">
      <c r="A13" s="2"/>
      <c r="B13" s="7" t="s">
        <v>3</v>
      </c>
      <c r="C13" s="164">
        <v>100</v>
      </c>
      <c r="D13" s="2"/>
      <c r="E13" s="33"/>
      <c r="F13" s="47"/>
      <c r="G13" s="61"/>
      <c r="H13" s="62"/>
      <c r="I13" s="62"/>
    </row>
    <row r="14" spans="1:10" s="1" customFormat="1" ht="20.100000000000001" customHeight="1" x14ac:dyDescent="0.2">
      <c r="A14" s="2"/>
      <c r="B14" s="7" t="s">
        <v>4</v>
      </c>
      <c r="C14" s="164">
        <v>14.9</v>
      </c>
      <c r="D14" s="2"/>
      <c r="E14" s="32" t="s">
        <v>31</v>
      </c>
      <c r="F14" s="48"/>
      <c r="G14" s="61"/>
      <c r="H14" s="62"/>
      <c r="I14" s="62"/>
    </row>
    <row r="15" spans="1:10" s="1" customFormat="1" ht="20.100000000000001" customHeight="1" x14ac:dyDescent="0.2">
      <c r="A15" s="2"/>
      <c r="B15" s="7" t="s">
        <v>5</v>
      </c>
      <c r="C15" s="164">
        <v>19.899999999999999</v>
      </c>
      <c r="D15" s="2"/>
      <c r="E15" s="32"/>
      <c r="F15" s="49"/>
      <c r="G15" s="62"/>
      <c r="H15" s="62"/>
      <c r="I15" s="62"/>
    </row>
    <row r="16" spans="1:10" s="1" customFormat="1" ht="20.100000000000001" customHeight="1" x14ac:dyDescent="0.2">
      <c r="A16" s="2"/>
      <c r="B16" s="7" t="s">
        <v>6</v>
      </c>
      <c r="C16" s="164">
        <v>20</v>
      </c>
      <c r="D16" s="2"/>
      <c r="E16" s="33"/>
      <c r="F16" s="47"/>
      <c r="G16" s="62"/>
      <c r="H16" s="62"/>
      <c r="I16" s="62"/>
    </row>
    <row r="17" spans="1:9" s="1" customFormat="1" ht="20.100000000000001" customHeight="1" x14ac:dyDescent="0.2">
      <c r="A17" s="2"/>
      <c r="B17" s="7" t="s">
        <v>7</v>
      </c>
      <c r="C17" s="164">
        <v>3.99</v>
      </c>
      <c r="D17" s="2"/>
      <c r="E17" s="32" t="s">
        <v>29</v>
      </c>
      <c r="F17" s="48"/>
      <c r="G17" s="62"/>
      <c r="H17" s="62"/>
      <c r="I17" s="62"/>
    </row>
    <row r="18" spans="1:9" s="1" customFormat="1" ht="20.100000000000001" customHeight="1" x14ac:dyDescent="0.2">
      <c r="A18" s="2"/>
      <c r="B18" s="7" t="s">
        <v>8</v>
      </c>
      <c r="C18" s="164">
        <v>14.99</v>
      </c>
      <c r="D18" s="2"/>
      <c r="E18" s="32"/>
      <c r="F18" s="49"/>
      <c r="G18" s="62"/>
      <c r="H18" s="62"/>
      <c r="I18" s="62"/>
    </row>
    <row r="19" spans="1:9" s="1" customFormat="1" ht="20.100000000000001" customHeight="1" x14ac:dyDescent="0.2">
      <c r="A19" s="2"/>
      <c r="B19" s="7" t="s">
        <v>9</v>
      </c>
      <c r="C19" s="164">
        <v>8</v>
      </c>
      <c r="D19" s="2"/>
      <c r="E19" s="33"/>
      <c r="F19" s="47"/>
      <c r="G19" s="62"/>
      <c r="H19" s="62"/>
      <c r="I19" s="62"/>
    </row>
    <row r="20" spans="1:9" s="1" customFormat="1" ht="20.100000000000001" customHeight="1" x14ac:dyDescent="0.2">
      <c r="A20" s="2"/>
      <c r="B20" s="7" t="s">
        <v>10</v>
      </c>
      <c r="C20" s="164">
        <v>27.99</v>
      </c>
      <c r="D20" s="2"/>
      <c r="E20" s="32" t="s">
        <v>30</v>
      </c>
      <c r="F20" s="48"/>
      <c r="G20" s="62"/>
      <c r="H20" s="62"/>
      <c r="I20" s="62"/>
    </row>
    <row r="21" spans="1:9" ht="15" x14ac:dyDescent="0.2">
      <c r="E21" s="34"/>
      <c r="F21" s="53"/>
      <c r="G21" s="63"/>
      <c r="H21" s="63"/>
      <c r="I21" s="64"/>
    </row>
    <row r="22" spans="1:9" ht="15" x14ac:dyDescent="0.2">
      <c r="E22" s="34"/>
      <c r="F22" s="53"/>
      <c r="G22" s="63"/>
      <c r="H22" s="63"/>
      <c r="I22" s="64"/>
    </row>
    <row r="23" spans="1:9" ht="15" x14ac:dyDescent="0.2">
      <c r="A23" s="8"/>
      <c r="B23" s="8"/>
      <c r="C23" s="8"/>
      <c r="D23" s="8"/>
      <c r="E23" s="35"/>
      <c r="F23" s="54"/>
      <c r="G23" s="63"/>
      <c r="H23" s="63"/>
      <c r="I23" s="63"/>
    </row>
    <row r="24" spans="1:9" ht="15" x14ac:dyDescent="0.2">
      <c r="A24" s="3"/>
      <c r="B24" s="3"/>
      <c r="C24" s="3"/>
      <c r="D24" s="2"/>
      <c r="E24" s="36"/>
      <c r="F24" s="53"/>
      <c r="G24" s="63"/>
      <c r="H24" s="63"/>
      <c r="I24" s="63"/>
    </row>
    <row r="25" spans="1:9" ht="15" x14ac:dyDescent="0.2">
      <c r="E25" s="34"/>
      <c r="F25" s="53"/>
      <c r="G25" s="63"/>
      <c r="H25" s="63"/>
      <c r="I25" s="64"/>
    </row>
    <row r="26" spans="1:9" ht="15" x14ac:dyDescent="0.2">
      <c r="A26" s="3"/>
      <c r="B26" s="3"/>
      <c r="C26" s="3"/>
      <c r="D26" s="2"/>
      <c r="E26" s="36"/>
      <c r="F26" s="53"/>
      <c r="G26" s="63"/>
      <c r="H26" s="63"/>
      <c r="I26" s="63"/>
    </row>
    <row r="27" spans="1:9" ht="20.100000000000001" customHeight="1" x14ac:dyDescent="0.2">
      <c r="A27" s="3"/>
      <c r="B27" s="9" t="s">
        <v>59</v>
      </c>
      <c r="C27" s="9" t="s">
        <v>21</v>
      </c>
      <c r="D27" s="3"/>
      <c r="E27" s="32"/>
      <c r="F27" s="53"/>
      <c r="G27" s="63"/>
      <c r="H27" s="63"/>
      <c r="I27" s="63"/>
    </row>
    <row r="28" spans="1:9" s="1" customFormat="1" ht="20.100000000000001" customHeight="1" x14ac:dyDescent="0.2">
      <c r="A28" s="2"/>
      <c r="B28" s="7" t="s">
        <v>14</v>
      </c>
      <c r="C28" s="164">
        <v>1000</v>
      </c>
      <c r="D28" s="5"/>
      <c r="E28" s="32" t="s">
        <v>12</v>
      </c>
      <c r="F28" s="46"/>
      <c r="G28" s="62"/>
      <c r="H28" s="62"/>
      <c r="I28" s="62"/>
    </row>
    <row r="29" spans="1:9" s="1" customFormat="1" ht="20.100000000000001" customHeight="1" x14ac:dyDescent="0.2">
      <c r="A29" s="2"/>
      <c r="B29" s="7" t="s">
        <v>15</v>
      </c>
      <c r="C29" s="164">
        <v>2000</v>
      </c>
      <c r="D29" s="4"/>
      <c r="E29" s="32"/>
      <c r="F29" s="49"/>
      <c r="G29" s="62"/>
      <c r="H29" s="62"/>
      <c r="I29" s="62"/>
    </row>
    <row r="30" spans="1:9" s="1" customFormat="1" ht="20.100000000000001" customHeight="1" x14ac:dyDescent="0.2">
      <c r="A30" s="2"/>
      <c r="B30" s="7" t="s">
        <v>16</v>
      </c>
      <c r="C30" s="164">
        <v>500</v>
      </c>
      <c r="D30" s="2"/>
      <c r="E30" s="32" t="s">
        <v>65</v>
      </c>
      <c r="F30" s="48"/>
      <c r="G30" s="62"/>
      <c r="H30" s="62"/>
      <c r="I30" s="62"/>
    </row>
    <row r="31" spans="1:9" s="1" customFormat="1" ht="20.100000000000001" customHeight="1" x14ac:dyDescent="0.2">
      <c r="A31" s="2"/>
      <c r="B31" s="7" t="s">
        <v>17</v>
      </c>
      <c r="C31" s="164">
        <v>1200</v>
      </c>
      <c r="D31" s="2"/>
      <c r="E31" s="32"/>
      <c r="F31" s="49"/>
      <c r="G31" s="62"/>
      <c r="H31" s="62"/>
      <c r="I31" s="62"/>
    </row>
    <row r="32" spans="1:9" s="1" customFormat="1" ht="20.100000000000001" customHeight="1" x14ac:dyDescent="0.2">
      <c r="A32" s="2"/>
      <c r="B32" s="7" t="s">
        <v>18</v>
      </c>
      <c r="C32" s="164">
        <v>400</v>
      </c>
      <c r="D32" s="2"/>
      <c r="E32" s="32" t="s">
        <v>66</v>
      </c>
      <c r="F32" s="48"/>
      <c r="G32" s="62"/>
      <c r="H32" s="62"/>
      <c r="I32" s="62"/>
    </row>
    <row r="33" spans="1:9" s="1" customFormat="1" ht="20.100000000000001" customHeight="1" x14ac:dyDescent="0.2">
      <c r="A33" s="2"/>
      <c r="B33" s="7" t="s">
        <v>19</v>
      </c>
      <c r="C33" s="164">
        <v>1500</v>
      </c>
      <c r="D33" s="2"/>
      <c r="E33" s="32"/>
      <c r="F33" s="49"/>
      <c r="G33" s="62"/>
      <c r="H33" s="62"/>
      <c r="I33" s="62"/>
    </row>
    <row r="34" spans="1:9" s="1" customFormat="1" ht="20.100000000000001" customHeight="1" x14ac:dyDescent="0.2">
      <c r="A34" s="2"/>
      <c r="B34" s="7" t="s">
        <v>22</v>
      </c>
      <c r="C34" s="164">
        <v>750</v>
      </c>
      <c r="D34" s="2"/>
      <c r="E34" s="32" t="s">
        <v>69</v>
      </c>
      <c r="F34" s="48"/>
      <c r="G34" s="62"/>
      <c r="H34" s="62"/>
      <c r="I34" s="62"/>
    </row>
    <row r="35" spans="1:9" ht="15" x14ac:dyDescent="0.2">
      <c r="E35" s="34"/>
      <c r="F35" s="53"/>
      <c r="G35" s="63"/>
      <c r="H35" s="63"/>
      <c r="I35" s="64"/>
    </row>
    <row r="36" spans="1:9" ht="15" x14ac:dyDescent="0.2">
      <c r="E36" s="34"/>
      <c r="F36" s="53"/>
      <c r="G36" s="63"/>
      <c r="H36" s="63"/>
      <c r="I36" s="64"/>
    </row>
    <row r="37" spans="1:9" ht="15" x14ac:dyDescent="0.2">
      <c r="A37" s="8"/>
      <c r="B37" s="8"/>
      <c r="C37" s="8"/>
      <c r="D37" s="8"/>
      <c r="E37" s="35"/>
      <c r="F37" s="54"/>
      <c r="G37" s="63"/>
      <c r="H37" s="63"/>
      <c r="I37" s="63"/>
    </row>
    <row r="38" spans="1:9" ht="15" x14ac:dyDescent="0.2">
      <c r="A38" s="3"/>
      <c r="B38" s="3"/>
      <c r="C38" s="3"/>
      <c r="D38" s="2"/>
      <c r="E38" s="36"/>
      <c r="F38" s="53"/>
      <c r="G38" s="63"/>
      <c r="H38" s="63"/>
      <c r="I38" s="63"/>
    </row>
    <row r="39" spans="1:9" ht="15" x14ac:dyDescent="0.2">
      <c r="E39" s="34"/>
      <c r="F39" s="53"/>
      <c r="G39" s="63"/>
      <c r="H39" s="63"/>
      <c r="I39" s="64"/>
    </row>
    <row r="40" spans="1:9" ht="15" x14ac:dyDescent="0.2">
      <c r="A40" s="3"/>
      <c r="B40" s="3"/>
      <c r="C40" s="3"/>
      <c r="D40" s="2"/>
      <c r="E40" s="36"/>
      <c r="F40" s="53"/>
      <c r="G40" s="63"/>
      <c r="H40" s="63"/>
      <c r="I40" s="63"/>
    </row>
    <row r="41" spans="1:9" ht="20.100000000000001" customHeight="1" x14ac:dyDescent="0.2">
      <c r="A41" s="3"/>
      <c r="B41" s="9" t="s">
        <v>59</v>
      </c>
      <c r="C41" s="9" t="s">
        <v>23</v>
      </c>
      <c r="D41" s="3"/>
      <c r="E41" s="32"/>
      <c r="F41" s="53"/>
      <c r="G41" s="63"/>
      <c r="H41" s="63"/>
      <c r="I41" s="63"/>
    </row>
    <row r="42" spans="1:9" s="1" customFormat="1" ht="20.100000000000001" customHeight="1" x14ac:dyDescent="0.2">
      <c r="A42" s="2"/>
      <c r="B42" s="7" t="s">
        <v>14</v>
      </c>
      <c r="C42" s="164">
        <v>22</v>
      </c>
      <c r="D42" s="5"/>
      <c r="E42" s="32" t="s">
        <v>67</v>
      </c>
      <c r="F42" s="48"/>
      <c r="G42" s="62"/>
      <c r="H42" s="62"/>
      <c r="I42" s="62"/>
    </row>
    <row r="43" spans="1:9" s="1" customFormat="1" ht="20.100000000000001" customHeight="1" x14ac:dyDescent="0.2">
      <c r="A43" s="2"/>
      <c r="B43" s="7" t="s">
        <v>15</v>
      </c>
      <c r="C43" s="164">
        <v>38</v>
      </c>
      <c r="D43" s="4"/>
      <c r="E43" s="32"/>
      <c r="F43" s="55"/>
      <c r="G43" s="62"/>
      <c r="H43" s="62"/>
      <c r="I43" s="62"/>
    </row>
    <row r="44" spans="1:9" s="1" customFormat="1" ht="20.100000000000001" customHeight="1" x14ac:dyDescent="0.2">
      <c r="A44" s="2"/>
      <c r="B44" s="7" t="s">
        <v>16</v>
      </c>
      <c r="C44" s="164">
        <v>19</v>
      </c>
      <c r="D44" s="2"/>
      <c r="E44" s="32" t="s">
        <v>68</v>
      </c>
      <c r="F44" s="48"/>
      <c r="G44" s="62"/>
      <c r="H44" s="62"/>
      <c r="I44" s="62"/>
    </row>
    <row r="45" spans="1:9" s="1" customFormat="1" ht="20.100000000000001" customHeight="1" x14ac:dyDescent="0.2">
      <c r="A45" s="2"/>
      <c r="B45" s="7" t="s">
        <v>17</v>
      </c>
      <c r="C45" s="164">
        <v>44</v>
      </c>
      <c r="D45" s="2"/>
      <c r="E45" s="32"/>
      <c r="F45" s="55"/>
      <c r="G45" s="62"/>
      <c r="H45" s="62"/>
      <c r="I45" s="62"/>
    </row>
    <row r="46" spans="1:9" s="1" customFormat="1" ht="20.100000000000001" customHeight="1" x14ac:dyDescent="0.2">
      <c r="A46" s="2"/>
      <c r="B46" s="7" t="s">
        <v>18</v>
      </c>
      <c r="C46" s="164">
        <v>35</v>
      </c>
      <c r="D46" s="2"/>
      <c r="E46" s="32" t="s">
        <v>69</v>
      </c>
      <c r="F46" s="48"/>
      <c r="G46" s="62"/>
      <c r="H46" s="62"/>
      <c r="I46" s="62"/>
    </row>
    <row r="47" spans="1:9" s="1" customFormat="1" ht="20.100000000000001" customHeight="1" x14ac:dyDescent="0.2">
      <c r="A47" s="2"/>
      <c r="B47" s="7" t="s">
        <v>19</v>
      </c>
      <c r="C47" s="164">
        <v>31</v>
      </c>
      <c r="D47" s="2"/>
      <c r="F47" s="65"/>
      <c r="G47" s="62"/>
      <c r="H47" s="62"/>
      <c r="I47" s="62"/>
    </row>
    <row r="48" spans="1:9" s="1" customFormat="1" ht="20.100000000000001" customHeight="1" x14ac:dyDescent="0.2">
      <c r="A48" s="2"/>
      <c r="B48" s="7" t="s">
        <v>22</v>
      </c>
      <c r="C48" s="164">
        <v>27</v>
      </c>
      <c r="D48" s="2"/>
      <c r="F48" s="6"/>
      <c r="G48" s="62"/>
      <c r="H48" s="62"/>
      <c r="I48" s="62"/>
    </row>
    <row r="49" spans="1:9" s="1" customFormat="1" ht="20.100000000000001" customHeight="1" x14ac:dyDescent="0.2">
      <c r="A49" s="2"/>
      <c r="B49" s="7" t="s">
        <v>42</v>
      </c>
      <c r="C49" s="164">
        <v>30</v>
      </c>
      <c r="D49" s="2"/>
      <c r="F49" s="6"/>
      <c r="G49" s="62"/>
      <c r="H49" s="62"/>
      <c r="I49" s="62"/>
    </row>
    <row r="50" spans="1:9" ht="15" x14ac:dyDescent="0.2">
      <c r="F50" s="53"/>
      <c r="G50" s="63"/>
      <c r="H50" s="63"/>
      <c r="I50" s="64"/>
    </row>
    <row r="51" spans="1:9" ht="15" x14ac:dyDescent="0.2">
      <c r="F51" s="53"/>
      <c r="G51" s="63"/>
      <c r="H51" s="63"/>
      <c r="I51" s="64"/>
    </row>
    <row r="52" spans="1:9" ht="15" x14ac:dyDescent="0.2">
      <c r="A52" s="8"/>
      <c r="B52" s="8"/>
      <c r="C52" s="8"/>
      <c r="D52" s="8"/>
      <c r="E52" s="8"/>
      <c r="F52" s="54"/>
      <c r="G52" s="63"/>
      <c r="H52" s="63"/>
      <c r="I52" s="63"/>
    </row>
    <row r="53" spans="1:9" ht="15" x14ac:dyDescent="0.2">
      <c r="A53" s="3"/>
      <c r="B53" s="3"/>
      <c r="C53" s="3"/>
      <c r="D53" s="2"/>
      <c r="E53" s="3"/>
      <c r="F53" s="53"/>
      <c r="G53" s="63"/>
      <c r="H53" s="63"/>
      <c r="I53" s="63"/>
    </row>
    <row r="54" spans="1:9" ht="15" x14ac:dyDescent="0.2">
      <c r="F54" s="53"/>
      <c r="G54" s="63"/>
      <c r="H54" s="63"/>
      <c r="I54" s="64"/>
    </row>
    <row r="55" spans="1:9" ht="15" x14ac:dyDescent="0.2">
      <c r="A55" s="3"/>
      <c r="B55" s="3"/>
      <c r="C55" s="3"/>
      <c r="D55" s="2"/>
      <c r="E55" s="3"/>
      <c r="F55" s="53"/>
      <c r="G55" s="63"/>
      <c r="H55" s="63"/>
      <c r="I55" s="63"/>
    </row>
    <row r="56" spans="1:9" ht="33" customHeight="1" x14ac:dyDescent="0.2">
      <c r="A56" s="3"/>
      <c r="B56" s="9" t="s">
        <v>59</v>
      </c>
      <c r="C56" s="9" t="s">
        <v>24</v>
      </c>
      <c r="D56" s="9" t="s">
        <v>25</v>
      </c>
      <c r="E56" s="9" t="s">
        <v>26</v>
      </c>
      <c r="F56" s="66" t="s">
        <v>27</v>
      </c>
      <c r="G56" s="67" t="s">
        <v>29</v>
      </c>
      <c r="H56" s="67" t="s">
        <v>30</v>
      </c>
      <c r="I56" s="67" t="s">
        <v>31</v>
      </c>
    </row>
    <row r="57" spans="1:9" s="1" customFormat="1" ht="20.100000000000001" customHeight="1" x14ac:dyDescent="0.2">
      <c r="A57" s="2"/>
      <c r="B57" s="7" t="s">
        <v>14</v>
      </c>
      <c r="C57" s="164">
        <v>22</v>
      </c>
      <c r="D57" s="164">
        <v>15</v>
      </c>
      <c r="E57" s="164">
        <v>16</v>
      </c>
      <c r="F57" s="72"/>
      <c r="G57" s="59"/>
      <c r="H57" s="59"/>
      <c r="I57" s="60"/>
    </row>
    <row r="58" spans="1:9" s="1" customFormat="1" ht="20.100000000000001" customHeight="1" x14ac:dyDescent="0.2">
      <c r="A58" s="2"/>
      <c r="B58" s="7" t="s">
        <v>15</v>
      </c>
      <c r="C58" s="164">
        <v>38</v>
      </c>
      <c r="D58" s="164">
        <v>20</v>
      </c>
      <c r="E58" s="164">
        <v>50</v>
      </c>
      <c r="F58" s="77"/>
      <c r="G58" s="59"/>
      <c r="H58" s="59"/>
      <c r="I58" s="60"/>
    </row>
    <row r="59" spans="1:9" s="1" customFormat="1" ht="20.100000000000001" customHeight="1" x14ac:dyDescent="0.2">
      <c r="A59" s="2"/>
      <c r="B59" s="7" t="s">
        <v>16</v>
      </c>
      <c r="C59" s="164">
        <v>19</v>
      </c>
      <c r="D59" s="164">
        <v>14</v>
      </c>
      <c r="E59" s="164">
        <v>19</v>
      </c>
      <c r="F59" s="77"/>
      <c r="G59" s="59"/>
      <c r="H59" s="59"/>
      <c r="I59" s="60"/>
    </row>
    <row r="60" spans="1:9" s="1" customFormat="1" ht="20.100000000000001" customHeight="1" x14ac:dyDescent="0.2">
      <c r="A60" s="2"/>
      <c r="B60" s="7" t="s">
        <v>17</v>
      </c>
      <c r="C60" s="164">
        <v>44</v>
      </c>
      <c r="D60" s="164">
        <v>40</v>
      </c>
      <c r="E60" s="164">
        <v>44</v>
      </c>
      <c r="F60" s="77"/>
      <c r="G60" s="59"/>
      <c r="H60" s="59"/>
      <c r="I60" s="60"/>
    </row>
    <row r="61" spans="1:9" s="1" customFormat="1" ht="20.100000000000001" customHeight="1" x14ac:dyDescent="0.2">
      <c r="A61" s="2"/>
      <c r="B61" s="7" t="s">
        <v>18</v>
      </c>
      <c r="C61" s="164">
        <v>35</v>
      </c>
      <c r="D61" s="164">
        <v>29</v>
      </c>
      <c r="E61" s="164">
        <v>35</v>
      </c>
      <c r="F61" s="77"/>
      <c r="G61" s="59"/>
      <c r="H61" s="59"/>
      <c r="I61" s="60"/>
    </row>
    <row r="62" spans="1:9" s="1" customFormat="1" ht="20.100000000000001" customHeight="1" x14ac:dyDescent="0.2">
      <c r="A62" s="2"/>
      <c r="B62" s="7" t="s">
        <v>19</v>
      </c>
      <c r="C62" s="164">
        <v>31</v>
      </c>
      <c r="D62" s="164">
        <v>44</v>
      </c>
      <c r="E62" s="164">
        <v>31</v>
      </c>
      <c r="F62" s="77"/>
      <c r="G62" s="59"/>
      <c r="H62" s="59"/>
      <c r="I62" s="60"/>
    </row>
    <row r="63" spans="1:9" s="1" customFormat="1" ht="20.100000000000001" customHeight="1" x14ac:dyDescent="0.2">
      <c r="A63" s="2"/>
      <c r="B63" s="7" t="s">
        <v>22</v>
      </c>
      <c r="C63" s="164">
        <v>27</v>
      </c>
      <c r="D63" s="164">
        <v>20</v>
      </c>
      <c r="E63" s="164">
        <v>25</v>
      </c>
      <c r="F63" s="78"/>
      <c r="G63" s="59"/>
      <c r="H63" s="59"/>
      <c r="I63" s="60"/>
    </row>
    <row r="64" spans="1:9" s="1" customFormat="1" ht="20.100000000000001" customHeight="1" x14ac:dyDescent="0.2">
      <c r="A64" s="2"/>
      <c r="B64" s="14" t="s">
        <v>28</v>
      </c>
      <c r="C64" s="72"/>
      <c r="D64" s="73"/>
      <c r="E64" s="74"/>
      <c r="F64" s="49"/>
      <c r="G64" s="62"/>
      <c r="H64" s="62"/>
      <c r="I64" s="62"/>
    </row>
    <row r="65" spans="1:9" ht="19.5" customHeight="1" x14ac:dyDescent="0.2">
      <c r="A65" s="3"/>
      <c r="B65" s="14" t="s">
        <v>32</v>
      </c>
      <c r="C65" s="68"/>
      <c r="D65" s="68"/>
      <c r="E65" s="68"/>
      <c r="F65" s="49"/>
      <c r="G65" s="63"/>
      <c r="H65" s="63"/>
      <c r="I65" s="63"/>
    </row>
    <row r="66" spans="1:9" ht="19.5" customHeight="1" x14ac:dyDescent="0.2">
      <c r="A66" s="3"/>
      <c r="B66" s="14" t="s">
        <v>33</v>
      </c>
      <c r="C66" s="68"/>
      <c r="D66" s="68"/>
      <c r="E66" s="68"/>
      <c r="F66" s="53"/>
      <c r="G66" s="63"/>
      <c r="H66" s="63"/>
      <c r="I66" s="63"/>
    </row>
    <row r="67" spans="1:9" ht="19.5" customHeight="1" x14ac:dyDescent="0.2">
      <c r="A67" s="3"/>
      <c r="B67" s="14" t="s">
        <v>34</v>
      </c>
      <c r="C67" s="68"/>
      <c r="D67" s="68"/>
      <c r="E67" s="68"/>
      <c r="F67" s="53"/>
      <c r="G67" s="63"/>
      <c r="H67" s="63"/>
      <c r="I67" s="63"/>
    </row>
    <row r="70" spans="1:9" ht="15.75" x14ac:dyDescent="0.2">
      <c r="B70" s="83" t="s">
        <v>81</v>
      </c>
    </row>
    <row r="71" spans="1:9" ht="15" x14ac:dyDescent="0.2">
      <c r="B71" s="84" t="s">
        <v>80</v>
      </c>
    </row>
    <row r="72" spans="1:9" ht="15" x14ac:dyDescent="0.2">
      <c r="B72" s="84" t="s">
        <v>79</v>
      </c>
    </row>
  </sheetData>
  <pageMargins left="0.7" right="0.7" top="0.78740157499999996" bottom="0.78740157499999996" header="0.3" footer="0.3"/>
  <pageSetup paperSize="9" orientation="landscape" horizontalDpi="4294967292" verticalDpi="4294967292" r:id="rId1"/>
  <headerFooter>
    <oddHeader>&amp;L&amp;"-,Standard"&amp;12MS Excel 2010 - &amp;"-,Fett"&amp;A&amp;R&amp;"-,Standard"&amp;P von &amp;N</oddHeader>
    <oddFooter>&amp;R&amp;"-,Standard"datenkater.de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zoomScaleNormal="100" zoomScalePageLayoutView="70" workbookViewId="0"/>
  </sheetViews>
  <sheetFormatPr baseColWidth="10" defaultRowHeight="14.25" x14ac:dyDescent="0.2"/>
  <cols>
    <col min="1" max="1" width="3.875" customWidth="1"/>
    <col min="2" max="2" width="17.375" customWidth="1"/>
    <col min="3" max="3" width="14.625" customWidth="1"/>
    <col min="4" max="4" width="12.125" customWidth="1"/>
    <col min="5" max="5" width="11.5" customWidth="1"/>
    <col min="6" max="6" width="13.125" style="58" customWidth="1"/>
  </cols>
  <sheetData>
    <row r="1" spans="1:10" s="162" customFormat="1" ht="50.1" customHeight="1" x14ac:dyDescent="0.2">
      <c r="A1" s="160" t="s">
        <v>13</v>
      </c>
      <c r="B1" s="161"/>
    </row>
    <row r="2" spans="1:10" s="1" customFormat="1" ht="6" customHeight="1" x14ac:dyDescent="0.2">
      <c r="A2" s="165"/>
      <c r="B2" s="166"/>
      <c r="C2" s="166"/>
      <c r="D2" s="166"/>
      <c r="E2" s="166"/>
      <c r="F2" s="166"/>
      <c r="G2" s="166"/>
      <c r="H2" s="162"/>
    </row>
    <row r="3" spans="1:10" s="1" customFormat="1" ht="20.100000000000001" customHeight="1" x14ac:dyDescent="0.25">
      <c r="A3" s="168" t="s">
        <v>144</v>
      </c>
      <c r="B3" s="166"/>
      <c r="C3" s="166"/>
      <c r="D3" s="113">
        <v>3</v>
      </c>
      <c r="E3" s="172">
        <f>SUM(D3:D6)</f>
        <v>13</v>
      </c>
      <c r="F3" s="167" t="s">
        <v>166</v>
      </c>
      <c r="G3" s="166"/>
      <c r="H3" s="162"/>
      <c r="I3" s="2"/>
      <c r="J3" s="2"/>
    </row>
    <row r="4" spans="1:10" s="1" customFormat="1" ht="20.100000000000001" customHeight="1" x14ac:dyDescent="0.2">
      <c r="A4" s="169" t="s">
        <v>143</v>
      </c>
      <c r="B4" s="166"/>
      <c r="C4" s="166"/>
      <c r="D4" s="114">
        <v>10</v>
      </c>
      <c r="E4" s="172">
        <f>MIN(D3:D6)</f>
        <v>-2</v>
      </c>
      <c r="F4" s="167" t="s">
        <v>163</v>
      </c>
      <c r="G4" s="166"/>
      <c r="H4" s="162"/>
      <c r="I4" s="2"/>
      <c r="J4" s="2"/>
    </row>
    <row r="5" spans="1:10" s="1" customFormat="1" ht="20.100000000000001" customHeight="1" x14ac:dyDescent="0.2">
      <c r="A5" s="169"/>
      <c r="B5" s="166"/>
      <c r="C5" s="166"/>
      <c r="D5" s="114">
        <v>-2</v>
      </c>
      <c r="E5" s="172">
        <f>MAX(D3:D6)</f>
        <v>10</v>
      </c>
      <c r="F5" s="167" t="s">
        <v>164</v>
      </c>
      <c r="G5" s="166"/>
      <c r="H5" s="162"/>
      <c r="I5" s="2"/>
      <c r="J5" s="2"/>
    </row>
    <row r="6" spans="1:10" s="1" customFormat="1" ht="20.100000000000001" customHeight="1" x14ac:dyDescent="0.2">
      <c r="A6" s="170"/>
      <c r="B6" s="171"/>
      <c r="C6" s="171"/>
      <c r="D6" s="115">
        <v>2</v>
      </c>
      <c r="E6" s="172">
        <f>AVERAGE(D3:D6)</f>
        <v>3.25</v>
      </c>
      <c r="F6" s="167" t="s">
        <v>165</v>
      </c>
      <c r="G6" s="166"/>
      <c r="H6" s="162"/>
      <c r="I6" s="2"/>
      <c r="J6" s="2"/>
    </row>
    <row r="7" spans="1:10" s="1" customFormat="1" ht="6" customHeight="1" x14ac:dyDescent="0.2">
      <c r="A7" s="165"/>
      <c r="B7" s="166"/>
      <c r="C7" s="166"/>
      <c r="D7" s="166"/>
      <c r="E7" s="166"/>
      <c r="F7" s="166"/>
      <c r="G7" s="166"/>
      <c r="H7" s="162"/>
    </row>
    <row r="8" spans="1:10" ht="15" x14ac:dyDescent="0.2">
      <c r="E8" s="34"/>
      <c r="F8" s="50"/>
      <c r="G8" s="3"/>
      <c r="H8" s="162"/>
    </row>
    <row r="9" spans="1:10" ht="20.100000000000001" customHeight="1" x14ac:dyDescent="0.2">
      <c r="A9" s="3"/>
      <c r="B9" s="9" t="s">
        <v>64</v>
      </c>
      <c r="C9" s="9" t="s">
        <v>20</v>
      </c>
      <c r="D9" s="3"/>
      <c r="E9" s="2"/>
      <c r="F9" s="56" t="s">
        <v>70</v>
      </c>
      <c r="G9" s="3"/>
      <c r="H9" s="3"/>
      <c r="I9" s="3"/>
    </row>
    <row r="10" spans="1:10" s="1" customFormat="1" ht="20.100000000000001" customHeight="1" x14ac:dyDescent="0.2">
      <c r="A10" s="2"/>
      <c r="B10" s="7" t="s">
        <v>0</v>
      </c>
      <c r="C10" s="164">
        <v>59</v>
      </c>
      <c r="D10" s="5"/>
      <c r="F10" s="45"/>
      <c r="G10" s="2"/>
      <c r="H10" s="2"/>
      <c r="I10" s="2"/>
    </row>
    <row r="11" spans="1:10" s="1" customFormat="1" ht="20.100000000000001" customHeight="1" x14ac:dyDescent="0.2">
      <c r="A11" s="2"/>
      <c r="B11" s="7" t="s">
        <v>1</v>
      </c>
      <c r="C11" s="164">
        <v>49</v>
      </c>
      <c r="D11" s="4"/>
      <c r="E11" s="32" t="s">
        <v>12</v>
      </c>
      <c r="F11" s="41">
        <f>SUM(C10:C20)</f>
        <v>357.67</v>
      </c>
      <c r="H11" s="2"/>
      <c r="I11" s="2"/>
    </row>
    <row r="12" spans="1:10" s="1" customFormat="1" ht="20.100000000000001" customHeight="1" x14ac:dyDescent="0.2">
      <c r="A12" s="2"/>
      <c r="B12" s="7" t="s">
        <v>2</v>
      </c>
      <c r="C12" s="164">
        <v>39.9</v>
      </c>
      <c r="D12" s="2"/>
      <c r="E12" s="33"/>
      <c r="F12" s="44"/>
      <c r="H12" s="2"/>
      <c r="I12" s="2"/>
    </row>
    <row r="13" spans="1:10" s="1" customFormat="1" ht="20.100000000000001" customHeight="1" x14ac:dyDescent="0.2">
      <c r="A13" s="2"/>
      <c r="B13" s="7" t="s">
        <v>3</v>
      </c>
      <c r="C13" s="164">
        <v>100</v>
      </c>
      <c r="D13" s="2"/>
      <c r="E13" s="33"/>
      <c r="F13" s="45"/>
      <c r="H13" s="2"/>
      <c r="I13" s="2"/>
    </row>
    <row r="14" spans="1:10" s="1" customFormat="1" ht="20.100000000000001" customHeight="1" x14ac:dyDescent="0.2">
      <c r="A14" s="2"/>
      <c r="B14" s="7" t="s">
        <v>4</v>
      </c>
      <c r="C14" s="164">
        <v>14.9</v>
      </c>
      <c r="D14" s="2"/>
      <c r="E14" s="32" t="s">
        <v>31</v>
      </c>
      <c r="F14" s="43">
        <f>MIN(C10:C20)</f>
        <v>3.99</v>
      </c>
      <c r="H14" s="2"/>
      <c r="I14" s="2"/>
    </row>
    <row r="15" spans="1:10" s="1" customFormat="1" ht="20.100000000000001" customHeight="1" x14ac:dyDescent="0.2">
      <c r="A15" s="2"/>
      <c r="B15" s="7" t="s">
        <v>5</v>
      </c>
      <c r="C15" s="164">
        <v>19.899999999999999</v>
      </c>
      <c r="D15" s="2"/>
      <c r="E15" s="32"/>
      <c r="F15" s="42"/>
      <c r="G15" s="2"/>
      <c r="H15" s="2"/>
      <c r="I15" s="2"/>
    </row>
    <row r="16" spans="1:10" s="1" customFormat="1" ht="20.100000000000001" customHeight="1" x14ac:dyDescent="0.2">
      <c r="A16" s="2"/>
      <c r="B16" s="7" t="s">
        <v>6</v>
      </c>
      <c r="C16" s="164">
        <v>20</v>
      </c>
      <c r="D16" s="2"/>
      <c r="E16" s="33"/>
      <c r="F16" s="45"/>
      <c r="G16" s="2"/>
      <c r="H16" s="2"/>
      <c r="I16" s="2"/>
    </row>
    <row r="17" spans="1:9" s="1" customFormat="1" ht="20.100000000000001" customHeight="1" x14ac:dyDescent="0.2">
      <c r="A17" s="2"/>
      <c r="B17" s="7" t="s">
        <v>7</v>
      </c>
      <c r="C17" s="164">
        <v>3.99</v>
      </c>
      <c r="D17" s="2"/>
      <c r="E17" s="32" t="s">
        <v>29</v>
      </c>
      <c r="F17" s="43">
        <f>MAX(C10:C20)</f>
        <v>100</v>
      </c>
      <c r="G17" s="2"/>
      <c r="H17" s="2"/>
      <c r="I17" s="2"/>
    </row>
    <row r="18" spans="1:9" s="1" customFormat="1" ht="20.100000000000001" customHeight="1" x14ac:dyDescent="0.2">
      <c r="A18" s="2"/>
      <c r="B18" s="7" t="s">
        <v>8</v>
      </c>
      <c r="C18" s="164">
        <v>14.99</v>
      </c>
      <c r="D18" s="2"/>
      <c r="E18" s="32"/>
      <c r="F18" s="42"/>
      <c r="G18" s="2"/>
      <c r="H18" s="2"/>
      <c r="I18" s="2"/>
    </row>
    <row r="19" spans="1:9" s="1" customFormat="1" ht="20.100000000000001" customHeight="1" x14ac:dyDescent="0.2">
      <c r="A19" s="2"/>
      <c r="B19" s="7" t="s">
        <v>9</v>
      </c>
      <c r="C19" s="164">
        <v>8</v>
      </c>
      <c r="D19" s="2"/>
      <c r="E19" s="33"/>
      <c r="F19" s="45"/>
      <c r="G19" s="2"/>
      <c r="H19" s="2"/>
      <c r="I19" s="2"/>
    </row>
    <row r="20" spans="1:9" s="1" customFormat="1" ht="20.100000000000001" customHeight="1" x14ac:dyDescent="0.2">
      <c r="A20" s="2"/>
      <c r="B20" s="7" t="s">
        <v>10</v>
      </c>
      <c r="C20" s="164">
        <v>27.99</v>
      </c>
      <c r="D20" s="2"/>
      <c r="E20" s="32" t="s">
        <v>30</v>
      </c>
      <c r="F20" s="43">
        <f>AVERAGE(C10:C20)</f>
        <v>32.515454545454546</v>
      </c>
      <c r="G20" s="2"/>
      <c r="H20" s="2"/>
      <c r="I20" s="2"/>
    </row>
    <row r="21" spans="1:9" ht="15" x14ac:dyDescent="0.2">
      <c r="E21" s="34"/>
      <c r="F21" s="50"/>
      <c r="G21" s="3"/>
      <c r="H21" s="3"/>
    </row>
    <row r="22" spans="1:9" ht="15" x14ac:dyDescent="0.2">
      <c r="E22" s="34"/>
      <c r="F22" s="50"/>
      <c r="G22" s="3"/>
      <c r="H22" s="3"/>
    </row>
    <row r="23" spans="1:9" ht="15" x14ac:dyDescent="0.2">
      <c r="A23" s="8"/>
      <c r="B23" s="8"/>
      <c r="C23" s="8"/>
      <c r="D23" s="8"/>
      <c r="E23" s="35"/>
      <c r="F23" s="51"/>
      <c r="G23" s="3"/>
      <c r="H23" s="3"/>
      <c r="I23" s="3"/>
    </row>
    <row r="24" spans="1:9" ht="15" x14ac:dyDescent="0.2">
      <c r="A24" s="3"/>
      <c r="B24" s="3"/>
      <c r="C24" s="3"/>
      <c r="D24" s="2"/>
      <c r="E24" s="36"/>
      <c r="F24" s="50"/>
      <c r="G24" s="3"/>
      <c r="H24" s="3"/>
      <c r="I24" s="3"/>
    </row>
    <row r="25" spans="1:9" ht="15" x14ac:dyDescent="0.2">
      <c r="E25" s="34"/>
      <c r="F25" s="50"/>
      <c r="G25" s="3"/>
      <c r="H25" s="3"/>
    </row>
    <row r="26" spans="1:9" ht="15" x14ac:dyDescent="0.2">
      <c r="A26" s="3"/>
      <c r="B26" s="3"/>
      <c r="C26" s="3"/>
      <c r="D26" s="2"/>
      <c r="E26" s="36"/>
      <c r="F26" s="50"/>
      <c r="G26" s="3"/>
      <c r="H26" s="3"/>
      <c r="I26" s="3"/>
    </row>
    <row r="27" spans="1:9" ht="20.100000000000001" customHeight="1" x14ac:dyDescent="0.2">
      <c r="A27" s="3"/>
      <c r="B27" s="9" t="s">
        <v>59</v>
      </c>
      <c r="C27" s="9" t="s">
        <v>21</v>
      </c>
      <c r="D27" s="3"/>
      <c r="E27" s="32"/>
      <c r="F27" s="50"/>
      <c r="G27" s="3"/>
      <c r="H27" s="3"/>
      <c r="I27" s="3"/>
    </row>
    <row r="28" spans="1:9" s="1" customFormat="1" ht="20.100000000000001" customHeight="1" x14ac:dyDescent="0.2">
      <c r="A28" s="2"/>
      <c r="B28" s="7" t="s">
        <v>14</v>
      </c>
      <c r="C28" s="164">
        <v>1000</v>
      </c>
      <c r="D28" s="5"/>
      <c r="E28" s="32" t="s">
        <v>12</v>
      </c>
      <c r="F28" s="41">
        <f>SUM(C28:C34)</f>
        <v>7350</v>
      </c>
      <c r="G28" s="2"/>
      <c r="H28" s="2"/>
      <c r="I28" s="2"/>
    </row>
    <row r="29" spans="1:9" s="1" customFormat="1" ht="20.100000000000001" customHeight="1" x14ac:dyDescent="0.2">
      <c r="A29" s="2"/>
      <c r="B29" s="7" t="s">
        <v>15</v>
      </c>
      <c r="C29" s="164">
        <v>2000</v>
      </c>
      <c r="D29" s="4"/>
      <c r="E29" s="32"/>
      <c r="F29" s="42"/>
      <c r="G29" s="2"/>
      <c r="H29" s="2"/>
      <c r="I29" s="2"/>
    </row>
    <row r="30" spans="1:9" s="1" customFormat="1" ht="20.100000000000001" customHeight="1" x14ac:dyDescent="0.2">
      <c r="A30" s="2"/>
      <c r="B30" s="7" t="s">
        <v>16</v>
      </c>
      <c r="C30" s="164">
        <v>500</v>
      </c>
      <c r="D30" s="2"/>
      <c r="E30" s="32" t="s">
        <v>65</v>
      </c>
      <c r="F30" s="43">
        <f>MIN(C28:C34)</f>
        <v>400</v>
      </c>
      <c r="G30" s="2"/>
      <c r="H30" s="2"/>
      <c r="I30" s="2"/>
    </row>
    <row r="31" spans="1:9" s="1" customFormat="1" ht="20.100000000000001" customHeight="1" x14ac:dyDescent="0.2">
      <c r="A31" s="2"/>
      <c r="B31" s="7" t="s">
        <v>17</v>
      </c>
      <c r="C31" s="164">
        <v>1200</v>
      </c>
      <c r="D31" s="2"/>
      <c r="E31" s="32"/>
      <c r="F31" s="42"/>
      <c r="G31" s="2"/>
      <c r="H31" s="2"/>
      <c r="I31" s="2"/>
    </row>
    <row r="32" spans="1:9" s="1" customFormat="1" ht="20.100000000000001" customHeight="1" x14ac:dyDescent="0.2">
      <c r="A32" s="2"/>
      <c r="B32" s="7" t="s">
        <v>18</v>
      </c>
      <c r="C32" s="164">
        <v>400</v>
      </c>
      <c r="D32" s="2"/>
      <c r="E32" s="32" t="s">
        <v>66</v>
      </c>
      <c r="F32" s="43">
        <f>MAX(C28:C34)</f>
        <v>2000</v>
      </c>
      <c r="G32" s="2"/>
      <c r="H32" s="2"/>
      <c r="I32" s="2"/>
    </row>
    <row r="33" spans="1:9" s="1" customFormat="1" ht="20.100000000000001" customHeight="1" x14ac:dyDescent="0.2">
      <c r="A33" s="2"/>
      <c r="B33" s="7" t="s">
        <v>19</v>
      </c>
      <c r="C33" s="164">
        <v>1500</v>
      </c>
      <c r="D33" s="2"/>
      <c r="E33" s="32"/>
      <c r="F33" s="42"/>
      <c r="G33" s="2"/>
      <c r="H33" s="2"/>
      <c r="I33" s="2"/>
    </row>
    <row r="34" spans="1:9" s="1" customFormat="1" ht="20.100000000000001" customHeight="1" x14ac:dyDescent="0.2">
      <c r="A34" s="2"/>
      <c r="B34" s="7" t="s">
        <v>22</v>
      </c>
      <c r="C34" s="164">
        <v>750</v>
      </c>
      <c r="D34" s="2"/>
      <c r="E34" s="32" t="s">
        <v>69</v>
      </c>
      <c r="F34" s="43">
        <f>AVERAGE(C28:C34)</f>
        <v>1050</v>
      </c>
      <c r="G34" s="2"/>
      <c r="H34" s="2"/>
      <c r="I34" s="2"/>
    </row>
    <row r="35" spans="1:9" ht="15" x14ac:dyDescent="0.2">
      <c r="E35" s="34"/>
      <c r="F35" s="50"/>
      <c r="G35" s="3"/>
      <c r="H35" s="3"/>
    </row>
    <row r="36" spans="1:9" ht="15" x14ac:dyDescent="0.2">
      <c r="E36" s="34"/>
      <c r="F36" s="50"/>
      <c r="G36" s="3"/>
      <c r="H36" s="3"/>
    </row>
    <row r="37" spans="1:9" ht="15" x14ac:dyDescent="0.2">
      <c r="A37" s="8"/>
      <c r="B37" s="8"/>
      <c r="C37" s="8"/>
      <c r="D37" s="8"/>
      <c r="E37" s="35"/>
      <c r="F37" s="51"/>
      <c r="G37" s="3"/>
      <c r="H37" s="3"/>
      <c r="I37" s="3"/>
    </row>
    <row r="38" spans="1:9" ht="15" x14ac:dyDescent="0.2">
      <c r="A38" s="3"/>
      <c r="B38" s="3"/>
      <c r="C38" s="3"/>
      <c r="D38" s="2"/>
      <c r="E38" s="36"/>
      <c r="F38" s="50"/>
      <c r="G38" s="3"/>
      <c r="H38" s="3"/>
      <c r="I38" s="3"/>
    </row>
    <row r="39" spans="1:9" ht="15" x14ac:dyDescent="0.2">
      <c r="E39" s="34"/>
      <c r="F39" s="50"/>
      <c r="G39" s="3"/>
      <c r="H39" s="3"/>
    </row>
    <row r="40" spans="1:9" ht="15" x14ac:dyDescent="0.2">
      <c r="A40" s="3"/>
      <c r="B40" s="3"/>
      <c r="C40" s="3"/>
      <c r="D40" s="2"/>
      <c r="E40" s="36"/>
      <c r="F40" s="50"/>
      <c r="G40" s="3"/>
      <c r="H40" s="3"/>
      <c r="I40" s="3"/>
    </row>
    <row r="41" spans="1:9" ht="20.100000000000001" customHeight="1" x14ac:dyDescent="0.2">
      <c r="A41" s="3"/>
      <c r="B41" s="9" t="s">
        <v>59</v>
      </c>
      <c r="C41" s="9" t="s">
        <v>23</v>
      </c>
      <c r="D41" s="3"/>
      <c r="E41" s="32"/>
      <c r="F41" s="50"/>
      <c r="G41" s="3"/>
      <c r="H41" s="3"/>
      <c r="I41" s="3"/>
    </row>
    <row r="42" spans="1:9" s="1" customFormat="1" ht="20.100000000000001" customHeight="1" x14ac:dyDescent="0.2">
      <c r="A42" s="2"/>
      <c r="B42" s="7" t="s">
        <v>14</v>
      </c>
      <c r="C42" s="164">
        <v>22</v>
      </c>
      <c r="D42" s="5"/>
      <c r="E42" s="32" t="s">
        <v>67</v>
      </c>
      <c r="F42" s="43">
        <f>MIN(C42:C49)</f>
        <v>19</v>
      </c>
      <c r="G42" s="2"/>
      <c r="H42" s="2"/>
      <c r="I42" s="2"/>
    </row>
    <row r="43" spans="1:9" s="1" customFormat="1" ht="20.100000000000001" customHeight="1" x14ac:dyDescent="0.2">
      <c r="A43" s="2"/>
      <c r="B43" s="7" t="s">
        <v>15</v>
      </c>
      <c r="C43" s="164">
        <v>38</v>
      </c>
      <c r="D43" s="4"/>
      <c r="E43" s="32"/>
      <c r="F43" s="52"/>
      <c r="G43" s="2"/>
      <c r="H43" s="2"/>
      <c r="I43" s="2"/>
    </row>
    <row r="44" spans="1:9" s="1" customFormat="1" ht="20.100000000000001" customHeight="1" x14ac:dyDescent="0.2">
      <c r="A44" s="2"/>
      <c r="B44" s="7" t="s">
        <v>16</v>
      </c>
      <c r="C44" s="164">
        <v>19</v>
      </c>
      <c r="D44" s="2"/>
      <c r="E44" s="32" t="s">
        <v>68</v>
      </c>
      <c r="F44" s="43">
        <f>MAX(C42:C49)</f>
        <v>44</v>
      </c>
      <c r="G44" s="2"/>
      <c r="H44" s="2"/>
      <c r="I44" s="2"/>
    </row>
    <row r="45" spans="1:9" s="1" customFormat="1" ht="20.100000000000001" customHeight="1" x14ac:dyDescent="0.2">
      <c r="A45" s="2"/>
      <c r="B45" s="7" t="s">
        <v>17</v>
      </c>
      <c r="C45" s="164">
        <v>44</v>
      </c>
      <c r="D45" s="2"/>
      <c r="E45" s="32"/>
      <c r="F45" s="52"/>
      <c r="G45" s="2"/>
      <c r="H45" s="2"/>
      <c r="I45" s="2"/>
    </row>
    <row r="46" spans="1:9" s="1" customFormat="1" ht="20.100000000000001" customHeight="1" x14ac:dyDescent="0.2">
      <c r="A46" s="2"/>
      <c r="B46" s="7" t="s">
        <v>18</v>
      </c>
      <c r="C46" s="164">
        <v>35</v>
      </c>
      <c r="D46" s="2"/>
      <c r="E46" s="32" t="s">
        <v>69</v>
      </c>
      <c r="F46" s="43">
        <f>AVERAGE(C42:C49)</f>
        <v>30.75</v>
      </c>
      <c r="G46" s="2"/>
      <c r="H46" s="2"/>
      <c r="I46" s="2"/>
    </row>
    <row r="47" spans="1:9" s="1" customFormat="1" ht="20.100000000000001" customHeight="1" x14ac:dyDescent="0.2">
      <c r="A47" s="2"/>
      <c r="B47" s="7" t="s">
        <v>19</v>
      </c>
      <c r="C47" s="164">
        <v>31</v>
      </c>
      <c r="D47" s="2"/>
      <c r="F47" s="57"/>
      <c r="G47" s="2"/>
      <c r="H47" s="2"/>
      <c r="I47" s="2"/>
    </row>
    <row r="48" spans="1:9" s="1" customFormat="1" ht="20.100000000000001" customHeight="1" x14ac:dyDescent="0.2">
      <c r="A48" s="2"/>
      <c r="B48" s="7" t="s">
        <v>22</v>
      </c>
      <c r="C48" s="164">
        <v>27</v>
      </c>
      <c r="D48" s="2"/>
      <c r="F48" s="44"/>
      <c r="G48" s="2"/>
      <c r="H48" s="2"/>
      <c r="I48" s="2"/>
    </row>
    <row r="49" spans="1:9" s="1" customFormat="1" ht="20.100000000000001" customHeight="1" x14ac:dyDescent="0.2">
      <c r="A49" s="2"/>
      <c r="B49" s="7" t="s">
        <v>42</v>
      </c>
      <c r="C49" s="164">
        <v>30</v>
      </c>
      <c r="D49" s="2"/>
      <c r="F49" s="44"/>
      <c r="G49" s="2"/>
      <c r="H49" s="2"/>
      <c r="I49" s="2"/>
    </row>
    <row r="50" spans="1:9" ht="15" x14ac:dyDescent="0.2">
      <c r="F50" s="50"/>
      <c r="G50" s="3"/>
      <c r="H50" s="3"/>
    </row>
    <row r="51" spans="1:9" ht="15" x14ac:dyDescent="0.2">
      <c r="F51" s="50"/>
      <c r="G51" s="3"/>
      <c r="H51" s="3"/>
    </row>
    <row r="52" spans="1:9" ht="15" x14ac:dyDescent="0.2">
      <c r="A52" s="8"/>
      <c r="B52" s="8"/>
      <c r="C52" s="8"/>
      <c r="D52" s="8"/>
      <c r="E52" s="8"/>
      <c r="F52" s="51"/>
      <c r="G52" s="3"/>
      <c r="H52" s="3"/>
      <c r="I52" s="3"/>
    </row>
    <row r="53" spans="1:9" ht="15" x14ac:dyDescent="0.2">
      <c r="A53" s="3"/>
      <c r="B53" s="3"/>
      <c r="C53" s="3"/>
      <c r="D53" s="2"/>
      <c r="E53" s="3"/>
      <c r="F53" s="50"/>
      <c r="G53" s="3"/>
      <c r="H53" s="3"/>
      <c r="I53" s="3"/>
    </row>
    <row r="54" spans="1:9" ht="15" x14ac:dyDescent="0.2">
      <c r="F54" s="50"/>
      <c r="G54" s="3"/>
      <c r="H54" s="3"/>
    </row>
    <row r="55" spans="1:9" ht="15" x14ac:dyDescent="0.2">
      <c r="A55" s="3"/>
      <c r="B55" s="3"/>
      <c r="C55" s="3"/>
      <c r="D55" s="2"/>
      <c r="E55" s="3"/>
      <c r="F55" s="50"/>
      <c r="G55" s="3"/>
      <c r="H55" s="3"/>
      <c r="I55" s="3"/>
    </row>
    <row r="56" spans="1:9" ht="33" customHeight="1" x14ac:dyDescent="0.2">
      <c r="A56" s="3"/>
      <c r="B56" s="9" t="s">
        <v>59</v>
      </c>
      <c r="C56" s="9" t="s">
        <v>24</v>
      </c>
      <c r="D56" s="9" t="s">
        <v>25</v>
      </c>
      <c r="E56" s="9" t="s">
        <v>26</v>
      </c>
      <c r="F56" s="66" t="s">
        <v>27</v>
      </c>
      <c r="G56" s="10" t="s">
        <v>29</v>
      </c>
      <c r="H56" s="10" t="s">
        <v>30</v>
      </c>
      <c r="I56" s="10" t="s">
        <v>31</v>
      </c>
    </row>
    <row r="57" spans="1:9" s="1" customFormat="1" ht="20.100000000000001" customHeight="1" x14ac:dyDescent="0.2">
      <c r="A57" s="2"/>
      <c r="B57" s="7" t="s">
        <v>14</v>
      </c>
      <c r="C57" s="164">
        <v>22</v>
      </c>
      <c r="D57" s="164">
        <v>15</v>
      </c>
      <c r="E57" s="164">
        <v>16</v>
      </c>
      <c r="F57" s="28">
        <f t="shared" ref="F57:F63" si="0">SUM(C57:E57)</f>
        <v>53</v>
      </c>
      <c r="G57" s="38">
        <f>MAX(C57:E57)</f>
        <v>22</v>
      </c>
      <c r="H57" s="38">
        <f>AVERAGE(C57:E57)</f>
        <v>17.666666666666668</v>
      </c>
      <c r="I57" s="39">
        <f>MIN(C57:E57)</f>
        <v>15</v>
      </c>
    </row>
    <row r="58" spans="1:9" s="1" customFormat="1" ht="20.100000000000001" customHeight="1" x14ac:dyDescent="0.2">
      <c r="A58" s="2"/>
      <c r="B58" s="7" t="s">
        <v>15</v>
      </c>
      <c r="C58" s="164">
        <v>38</v>
      </c>
      <c r="D58" s="164">
        <v>20</v>
      </c>
      <c r="E58" s="164">
        <v>50</v>
      </c>
      <c r="F58" s="29">
        <f t="shared" si="0"/>
        <v>108</v>
      </c>
      <c r="G58" s="38">
        <f t="shared" ref="G58:G63" si="1">MAX(C58:E58)</f>
        <v>50</v>
      </c>
      <c r="H58" s="38">
        <f t="shared" ref="H58:H63" si="2">AVERAGE(C58:E58)</f>
        <v>36</v>
      </c>
      <c r="I58" s="39">
        <f t="shared" ref="I58:I63" si="3">MIN(C58:E58)</f>
        <v>20</v>
      </c>
    </row>
    <row r="59" spans="1:9" s="1" customFormat="1" ht="20.100000000000001" customHeight="1" x14ac:dyDescent="0.2">
      <c r="A59" s="2"/>
      <c r="B59" s="7" t="s">
        <v>16</v>
      </c>
      <c r="C59" s="164">
        <v>19</v>
      </c>
      <c r="D59" s="164">
        <v>14</v>
      </c>
      <c r="E59" s="164">
        <v>19</v>
      </c>
      <c r="F59" s="29">
        <f t="shared" si="0"/>
        <v>52</v>
      </c>
      <c r="G59" s="38">
        <f t="shared" si="1"/>
        <v>19</v>
      </c>
      <c r="H59" s="38">
        <f t="shared" si="2"/>
        <v>17.333333333333332</v>
      </c>
      <c r="I59" s="39">
        <f t="shared" si="3"/>
        <v>14</v>
      </c>
    </row>
    <row r="60" spans="1:9" s="1" customFormat="1" ht="20.100000000000001" customHeight="1" x14ac:dyDescent="0.2">
      <c r="A60" s="2"/>
      <c r="B60" s="7" t="s">
        <v>17</v>
      </c>
      <c r="C60" s="164">
        <v>44</v>
      </c>
      <c r="D60" s="164">
        <v>40</v>
      </c>
      <c r="E60" s="164">
        <v>44</v>
      </c>
      <c r="F60" s="29">
        <f t="shared" si="0"/>
        <v>128</v>
      </c>
      <c r="G60" s="38">
        <f t="shared" si="1"/>
        <v>44</v>
      </c>
      <c r="H60" s="38">
        <f t="shared" si="2"/>
        <v>42.666666666666664</v>
      </c>
      <c r="I60" s="39">
        <f t="shared" si="3"/>
        <v>40</v>
      </c>
    </row>
    <row r="61" spans="1:9" s="1" customFormat="1" ht="20.100000000000001" customHeight="1" x14ac:dyDescent="0.2">
      <c r="A61" s="2"/>
      <c r="B61" s="7" t="s">
        <v>18</v>
      </c>
      <c r="C61" s="164">
        <v>35</v>
      </c>
      <c r="D61" s="164">
        <v>29</v>
      </c>
      <c r="E61" s="164">
        <v>35</v>
      </c>
      <c r="F61" s="29">
        <f t="shared" si="0"/>
        <v>99</v>
      </c>
      <c r="G61" s="38">
        <f t="shared" si="1"/>
        <v>35</v>
      </c>
      <c r="H61" s="38">
        <f t="shared" si="2"/>
        <v>33</v>
      </c>
      <c r="I61" s="39">
        <f t="shared" si="3"/>
        <v>29</v>
      </c>
    </row>
    <row r="62" spans="1:9" s="1" customFormat="1" ht="20.100000000000001" customHeight="1" x14ac:dyDescent="0.2">
      <c r="A62" s="2"/>
      <c r="B62" s="7" t="s">
        <v>19</v>
      </c>
      <c r="C62" s="164">
        <v>31</v>
      </c>
      <c r="D62" s="164">
        <v>44</v>
      </c>
      <c r="E62" s="164">
        <v>31</v>
      </c>
      <c r="F62" s="29">
        <f t="shared" si="0"/>
        <v>106</v>
      </c>
      <c r="G62" s="38">
        <f t="shared" si="1"/>
        <v>44</v>
      </c>
      <c r="H62" s="38">
        <f t="shared" si="2"/>
        <v>35.333333333333336</v>
      </c>
      <c r="I62" s="39">
        <f t="shared" si="3"/>
        <v>31</v>
      </c>
    </row>
    <row r="63" spans="1:9" s="1" customFormat="1" ht="20.100000000000001" customHeight="1" x14ac:dyDescent="0.2">
      <c r="A63" s="2"/>
      <c r="B63" s="7" t="s">
        <v>22</v>
      </c>
      <c r="C63" s="164">
        <v>27</v>
      </c>
      <c r="D63" s="164">
        <v>20</v>
      </c>
      <c r="E63" s="164">
        <v>25</v>
      </c>
      <c r="F63" s="30">
        <f t="shared" si="0"/>
        <v>72</v>
      </c>
      <c r="G63" s="38">
        <f t="shared" si="1"/>
        <v>27</v>
      </c>
      <c r="H63" s="38">
        <f t="shared" si="2"/>
        <v>24</v>
      </c>
      <c r="I63" s="39">
        <f t="shared" si="3"/>
        <v>20</v>
      </c>
    </row>
    <row r="64" spans="1:9" s="1" customFormat="1" ht="20.100000000000001" customHeight="1" x14ac:dyDescent="0.2">
      <c r="A64" s="2"/>
      <c r="B64" s="14" t="s">
        <v>28</v>
      </c>
      <c r="C64" s="28">
        <f>SUM(C57:C63)</f>
        <v>216</v>
      </c>
      <c r="D64" s="75">
        <f>SUM(D57:D63)</f>
        <v>182</v>
      </c>
      <c r="E64" s="76">
        <f>SUM(E57:E63)</f>
        <v>220</v>
      </c>
      <c r="F64" s="42"/>
      <c r="G64" s="2"/>
      <c r="H64" s="2"/>
      <c r="I64" s="2"/>
    </row>
    <row r="65" spans="1:9" ht="19.5" customHeight="1" x14ac:dyDescent="0.2">
      <c r="A65" s="3"/>
      <c r="B65" s="14" t="s">
        <v>32</v>
      </c>
      <c r="C65" s="37">
        <f>MAX(C57:C63)</f>
        <v>44</v>
      </c>
      <c r="D65" s="37">
        <f t="shared" ref="D65:E65" si="4">MAX(D57:D63)</f>
        <v>44</v>
      </c>
      <c r="E65" s="37">
        <f t="shared" si="4"/>
        <v>50</v>
      </c>
      <c r="F65" s="42"/>
      <c r="G65" s="3"/>
      <c r="H65" s="3"/>
      <c r="I65" s="3"/>
    </row>
    <row r="66" spans="1:9" ht="19.5" customHeight="1" x14ac:dyDescent="0.2">
      <c r="A66" s="3"/>
      <c r="B66" s="14" t="s">
        <v>33</v>
      </c>
      <c r="C66" s="37">
        <f>AVERAGE(C57:C63)</f>
        <v>30.857142857142858</v>
      </c>
      <c r="D66" s="37">
        <f t="shared" ref="D66:E66" si="5">AVERAGE(D57:D63)</f>
        <v>26</v>
      </c>
      <c r="E66" s="37">
        <f t="shared" si="5"/>
        <v>31.428571428571427</v>
      </c>
      <c r="F66" s="50"/>
      <c r="G66" s="3"/>
      <c r="H66" s="3"/>
      <c r="I66" s="3"/>
    </row>
    <row r="67" spans="1:9" ht="19.5" customHeight="1" x14ac:dyDescent="0.2">
      <c r="A67" s="3"/>
      <c r="B67" s="14" t="s">
        <v>34</v>
      </c>
      <c r="C67" s="37">
        <f>MIN(C57:C63)</f>
        <v>19</v>
      </c>
      <c r="D67" s="37">
        <f t="shared" ref="D67:E67" si="6">MIN(D57:D63)</f>
        <v>14</v>
      </c>
      <c r="E67" s="37">
        <f t="shared" si="6"/>
        <v>16</v>
      </c>
      <c r="F67" s="50"/>
      <c r="G67" s="3"/>
      <c r="H67" s="3"/>
      <c r="I67" s="3"/>
    </row>
    <row r="70" spans="1:9" ht="15.75" x14ac:dyDescent="0.2">
      <c r="B70" s="83" t="s">
        <v>81</v>
      </c>
    </row>
    <row r="71" spans="1:9" ht="15" x14ac:dyDescent="0.2">
      <c r="B71" s="84" t="s">
        <v>80</v>
      </c>
    </row>
    <row r="72" spans="1:9" ht="15" x14ac:dyDescent="0.2">
      <c r="B72" s="84" t="s">
        <v>79</v>
      </c>
    </row>
  </sheetData>
  <conditionalFormatting sqref="C57:E63">
    <cfRule type="top10" dxfId="1" priority="1" percent="1" bottom="1" rank="10"/>
    <cfRule type="top10" dxfId="0" priority="2" percent="1" rank="10"/>
  </conditionalFormatting>
  <pageMargins left="0.7" right="0.7" top="0.78740157499999996" bottom="0.78740157499999996" header="0.3" footer="0.3"/>
  <pageSetup paperSize="9" orientation="landscape" horizontalDpi="4294967292" verticalDpi="4294967292" r:id="rId1"/>
  <headerFooter>
    <oddHeader>&amp;L&amp;"-,Standard"&amp;12MS Excel 2010 - &amp;"-,Fett"&amp;A&amp;R&amp;"-,Standard"&amp;P von &amp;N</oddHeader>
    <oddFooter>&amp;R&amp;"-,Standard"datenkater.de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zoomScaleNormal="100" zoomScalePageLayoutView="70" workbookViewId="0">
      <selection activeCell="A2" sqref="A2"/>
    </sheetView>
  </sheetViews>
  <sheetFormatPr baseColWidth="10" defaultRowHeight="14.25" x14ac:dyDescent="0.2"/>
  <cols>
    <col min="1" max="1" width="3.875" customWidth="1"/>
    <col min="2" max="2" width="17.375" customWidth="1"/>
    <col min="3" max="3" width="16.625" customWidth="1"/>
    <col min="4" max="4" width="11.75" customWidth="1"/>
    <col min="5" max="5" width="15.125" customWidth="1"/>
    <col min="6" max="6" width="13.125" customWidth="1"/>
  </cols>
  <sheetData>
    <row r="1" spans="1:10" s="159" customFormat="1" ht="50.1" customHeight="1" x14ac:dyDescent="0.2">
      <c r="A1" s="156" t="s">
        <v>35</v>
      </c>
      <c r="B1" s="157"/>
      <c r="C1" s="158"/>
      <c r="D1" s="158"/>
      <c r="E1" s="158"/>
      <c r="F1" s="158"/>
      <c r="G1" s="158"/>
      <c r="H1" s="158"/>
      <c r="I1" s="158"/>
    </row>
    <row r="2" spans="1:10" s="1" customFormat="1" ht="21.75" customHeight="1" x14ac:dyDescent="0.2">
      <c r="A2" s="2"/>
      <c r="B2" s="98" t="s">
        <v>36</v>
      </c>
      <c r="C2" s="69" t="s">
        <v>111</v>
      </c>
      <c r="D2" s="15" t="s">
        <v>114</v>
      </c>
      <c r="F2" s="2"/>
      <c r="G2" s="2"/>
      <c r="H2" s="2"/>
    </row>
    <row r="3" spans="1:10" s="1" customFormat="1" ht="21.75" customHeight="1" x14ac:dyDescent="0.2">
      <c r="A3" s="2"/>
      <c r="B3" s="99" t="s">
        <v>115</v>
      </c>
      <c r="C3" s="31" t="s">
        <v>112</v>
      </c>
      <c r="D3" s="15" t="s">
        <v>113</v>
      </c>
      <c r="F3" s="2"/>
      <c r="G3" s="2"/>
      <c r="H3" s="2"/>
    </row>
    <row r="4" spans="1:10" ht="15.75" x14ac:dyDescent="0.25">
      <c r="A4" s="3"/>
      <c r="B4" s="3"/>
      <c r="C4" s="3"/>
      <c r="D4" s="2"/>
      <c r="E4" s="12"/>
      <c r="F4" s="3"/>
      <c r="G4" s="3"/>
      <c r="H4" s="3"/>
      <c r="I4" s="1"/>
      <c r="J4" s="1"/>
    </row>
    <row r="5" spans="1:10" ht="15.75" x14ac:dyDescent="0.25">
      <c r="A5" s="8"/>
      <c r="B5" s="8"/>
      <c r="C5" s="8"/>
      <c r="D5" s="8"/>
      <c r="E5" s="13"/>
      <c r="F5" s="8"/>
      <c r="G5" s="3"/>
      <c r="H5" s="3"/>
      <c r="I5" s="1"/>
      <c r="J5" s="1"/>
    </row>
    <row r="6" spans="1:10" ht="15.75" x14ac:dyDescent="0.25">
      <c r="A6" s="3"/>
      <c r="B6" s="3"/>
      <c r="C6" s="3"/>
      <c r="D6" s="2"/>
      <c r="E6" s="12"/>
      <c r="F6" s="3"/>
      <c r="G6" s="3"/>
      <c r="H6" s="3"/>
      <c r="I6" s="3"/>
      <c r="J6" s="3"/>
    </row>
    <row r="7" spans="1:10" ht="15.75" x14ac:dyDescent="0.25">
      <c r="A7" s="3"/>
      <c r="B7" s="3"/>
      <c r="C7" s="3"/>
      <c r="D7" s="2"/>
      <c r="E7" s="12"/>
      <c r="F7" s="3"/>
      <c r="G7" s="3"/>
      <c r="H7" s="3"/>
      <c r="I7" s="1"/>
      <c r="J7" s="1"/>
    </row>
    <row r="8" spans="1:10" ht="23.25" customHeight="1" x14ac:dyDescent="0.2">
      <c r="A8" s="3"/>
      <c r="B8" s="9" t="s">
        <v>59</v>
      </c>
      <c r="C8" s="9" t="s">
        <v>21</v>
      </c>
      <c r="D8" s="3"/>
      <c r="E8" s="18" t="s">
        <v>60</v>
      </c>
      <c r="F8" s="1"/>
      <c r="G8" s="3"/>
      <c r="H8" s="3"/>
      <c r="I8" s="3"/>
      <c r="J8" s="3"/>
    </row>
    <row r="9" spans="1:10" s="1" customFormat="1" ht="20.100000000000001" customHeight="1" x14ac:dyDescent="0.2">
      <c r="A9" s="2"/>
      <c r="B9" s="16" t="s">
        <v>14</v>
      </c>
      <c r="C9" s="40">
        <v>1000</v>
      </c>
      <c r="D9" s="5"/>
      <c r="E9" s="2" t="s">
        <v>11</v>
      </c>
      <c r="F9" s="71"/>
      <c r="G9" s="2"/>
      <c r="H9" s="2"/>
    </row>
    <row r="10" spans="1:10" s="1" customFormat="1" ht="20.100000000000001" customHeight="1" x14ac:dyDescent="0.2">
      <c r="A10" s="2"/>
      <c r="B10" s="16" t="s">
        <v>15</v>
      </c>
      <c r="C10" s="40">
        <v>2000</v>
      </c>
      <c r="D10" s="4"/>
      <c r="F10" s="11"/>
      <c r="G10" s="2"/>
      <c r="H10" s="2"/>
    </row>
    <row r="11" spans="1:10" s="1" customFormat="1" ht="20.100000000000001" customHeight="1" x14ac:dyDescent="0.2">
      <c r="A11" s="2"/>
      <c r="B11" s="16" t="s">
        <v>16</v>
      </c>
      <c r="C11" s="40"/>
      <c r="D11" s="2"/>
      <c r="E11" s="18" t="s">
        <v>43</v>
      </c>
      <c r="F11" s="11"/>
      <c r="G11" s="2"/>
      <c r="H11" s="2"/>
    </row>
    <row r="12" spans="1:10" s="1" customFormat="1" ht="20.100000000000001" customHeight="1" x14ac:dyDescent="0.2">
      <c r="A12" s="2"/>
      <c r="B12" s="16" t="s">
        <v>17</v>
      </c>
      <c r="C12" s="40"/>
      <c r="D12" s="2"/>
      <c r="E12" s="2" t="s">
        <v>37</v>
      </c>
      <c r="F12" s="27"/>
      <c r="G12" s="2"/>
      <c r="H12" s="2"/>
    </row>
    <row r="13" spans="1:10" s="1" customFormat="1" ht="20.100000000000001" customHeight="1" x14ac:dyDescent="0.2">
      <c r="A13" s="2"/>
      <c r="B13" s="16" t="s">
        <v>18</v>
      </c>
      <c r="C13" s="40">
        <v>400</v>
      </c>
      <c r="D13" s="2"/>
      <c r="F13" s="11"/>
      <c r="G13" s="2"/>
      <c r="H13" s="2"/>
    </row>
    <row r="14" spans="1:10" s="1" customFormat="1" ht="20.100000000000001" customHeight="1" x14ac:dyDescent="0.2">
      <c r="A14" s="2"/>
      <c r="B14" s="16" t="s">
        <v>19</v>
      </c>
      <c r="C14" s="40">
        <v>1500</v>
      </c>
      <c r="D14" s="2"/>
      <c r="E14" s="18" t="s">
        <v>38</v>
      </c>
      <c r="F14" s="11"/>
      <c r="G14" s="2"/>
      <c r="H14" s="2"/>
    </row>
    <row r="15" spans="1:10" s="1" customFormat="1" ht="20.100000000000001" customHeight="1" x14ac:dyDescent="0.2">
      <c r="A15" s="2"/>
      <c r="B15" s="16" t="s">
        <v>22</v>
      </c>
      <c r="C15" s="40">
        <v>750</v>
      </c>
      <c r="D15" s="2"/>
      <c r="E15" s="1" t="s">
        <v>39</v>
      </c>
      <c r="F15" s="70"/>
      <c r="G15" s="2"/>
      <c r="H15" s="2"/>
    </row>
    <row r="16" spans="1:10" s="1" customFormat="1" ht="20.100000000000001" customHeight="1" x14ac:dyDescent="0.2">
      <c r="A16" s="2"/>
      <c r="B16" s="16" t="s">
        <v>40</v>
      </c>
      <c r="C16" s="40"/>
      <c r="D16" s="2"/>
      <c r="G16" s="2"/>
      <c r="H16" s="2"/>
    </row>
    <row r="17" spans="1:10" s="1" customFormat="1" ht="20.100000000000001" customHeight="1" x14ac:dyDescent="0.2">
      <c r="A17" s="2"/>
      <c r="B17" s="16" t="s">
        <v>41</v>
      </c>
      <c r="C17" s="40">
        <v>1360</v>
      </c>
      <c r="D17" s="2"/>
      <c r="E17" s="11"/>
      <c r="F17" s="2"/>
      <c r="G17" s="2"/>
      <c r="H17" s="2"/>
    </row>
    <row r="18" spans="1:10" s="1" customFormat="1" ht="20.100000000000001" customHeight="1" x14ac:dyDescent="0.2">
      <c r="A18" s="2"/>
      <c r="B18" s="16" t="s">
        <v>42</v>
      </c>
      <c r="C18" s="40">
        <v>900</v>
      </c>
      <c r="D18" s="2"/>
      <c r="E18" s="11"/>
      <c r="F18" s="2"/>
      <c r="G18" s="2"/>
      <c r="H18" s="2"/>
    </row>
    <row r="19" spans="1:10" ht="15.75" x14ac:dyDescent="0.25">
      <c r="A19" s="3"/>
      <c r="B19" s="3"/>
      <c r="C19" s="3"/>
      <c r="D19" s="2"/>
      <c r="E19" s="12"/>
      <c r="F19" s="3"/>
      <c r="G19" s="3"/>
      <c r="H19" s="3"/>
      <c r="I19" s="1"/>
      <c r="J19" s="1"/>
    </row>
    <row r="20" spans="1:10" ht="15.75" x14ac:dyDescent="0.25">
      <c r="A20" s="8"/>
      <c r="B20" s="8"/>
      <c r="C20" s="8"/>
      <c r="D20" s="8"/>
      <c r="E20" s="13"/>
      <c r="F20" s="8"/>
      <c r="G20" s="3"/>
      <c r="H20" s="3"/>
      <c r="I20" s="1"/>
      <c r="J20" s="1"/>
    </row>
    <row r="21" spans="1:10" ht="15.75" x14ac:dyDescent="0.25">
      <c r="A21" s="3"/>
      <c r="B21" s="3"/>
      <c r="C21" s="3"/>
      <c r="D21" s="2"/>
      <c r="E21" s="12"/>
      <c r="F21" s="3"/>
      <c r="G21" s="3"/>
      <c r="H21" s="3"/>
      <c r="I21" s="3"/>
      <c r="J21" s="3"/>
    </row>
    <row r="22" spans="1:10" ht="15.75" x14ac:dyDescent="0.25">
      <c r="A22" s="3"/>
      <c r="B22" s="3"/>
      <c r="C22" s="3"/>
      <c r="D22" s="2"/>
      <c r="E22" s="12"/>
      <c r="F22" s="3"/>
      <c r="G22" s="3"/>
      <c r="H22" s="3"/>
      <c r="I22" s="3"/>
      <c r="J22" s="3"/>
    </row>
    <row r="23" spans="1:10" ht="30" x14ac:dyDescent="0.2">
      <c r="A23" s="3"/>
      <c r="B23" s="26" t="s">
        <v>57</v>
      </c>
      <c r="C23" s="9" t="s">
        <v>45</v>
      </c>
      <c r="D23" s="3"/>
      <c r="E23" s="18"/>
      <c r="F23" s="1"/>
      <c r="G23" s="3"/>
      <c r="H23" s="3"/>
      <c r="I23" s="3"/>
      <c r="J23" s="3"/>
    </row>
    <row r="24" spans="1:10" s="1" customFormat="1" ht="20.100000000000001" customHeight="1" x14ac:dyDescent="0.2">
      <c r="A24" s="2"/>
      <c r="B24" s="19" t="s">
        <v>14</v>
      </c>
      <c r="C24" s="22">
        <v>2</v>
      </c>
      <c r="D24" s="5"/>
      <c r="E24" s="27"/>
      <c r="F24" s="2" t="s">
        <v>62</v>
      </c>
      <c r="H24" s="2"/>
      <c r="I24" s="2"/>
      <c r="J24" s="2"/>
    </row>
    <row r="25" spans="1:10" s="1" customFormat="1" ht="20.100000000000001" customHeight="1" x14ac:dyDescent="0.2">
      <c r="A25" s="2"/>
      <c r="B25" s="20" t="s">
        <v>15</v>
      </c>
      <c r="C25" s="23"/>
      <c r="D25" s="4"/>
      <c r="E25" s="71"/>
      <c r="F25" s="2" t="s">
        <v>44</v>
      </c>
      <c r="H25" s="2"/>
      <c r="I25" s="2"/>
      <c r="J25" s="2"/>
    </row>
    <row r="26" spans="1:10" s="1" customFormat="1" ht="20.100000000000001" customHeight="1" x14ac:dyDescent="0.2">
      <c r="A26" s="2"/>
      <c r="B26" s="20" t="s">
        <v>16</v>
      </c>
      <c r="C26" s="23">
        <v>1</v>
      </c>
      <c r="D26" s="2"/>
      <c r="E26" s="70"/>
      <c r="F26" s="2" t="s">
        <v>61</v>
      </c>
      <c r="H26" s="2"/>
      <c r="I26" s="2"/>
      <c r="J26" s="2"/>
    </row>
    <row r="27" spans="1:10" s="1" customFormat="1" ht="20.100000000000001" customHeight="1" x14ac:dyDescent="0.2">
      <c r="A27" s="2"/>
      <c r="B27" s="20" t="s">
        <v>17</v>
      </c>
      <c r="C27" s="23"/>
      <c r="D27" s="2"/>
      <c r="F27" s="2"/>
      <c r="H27" s="2"/>
      <c r="I27" s="2"/>
      <c r="J27" s="2"/>
    </row>
    <row r="28" spans="1:10" s="1" customFormat="1" ht="20.100000000000001" customHeight="1" x14ac:dyDescent="0.2">
      <c r="A28" s="2"/>
      <c r="B28" s="20" t="s">
        <v>18</v>
      </c>
      <c r="C28" s="24"/>
      <c r="D28" s="2"/>
      <c r="H28" s="2"/>
      <c r="I28" s="2"/>
      <c r="J28" s="2"/>
    </row>
    <row r="29" spans="1:10" s="1" customFormat="1" ht="20.100000000000001" customHeight="1" x14ac:dyDescent="0.2">
      <c r="A29" s="2"/>
      <c r="B29" s="20" t="s">
        <v>19</v>
      </c>
      <c r="C29" s="23">
        <v>3</v>
      </c>
      <c r="D29" s="2"/>
      <c r="H29" s="2"/>
      <c r="I29" s="2"/>
      <c r="J29" s="2"/>
    </row>
    <row r="30" spans="1:10" s="1" customFormat="1" ht="20.100000000000001" customHeight="1" x14ac:dyDescent="0.2">
      <c r="A30" s="2"/>
      <c r="B30" s="20" t="s">
        <v>22</v>
      </c>
      <c r="C30" s="24">
        <v>2</v>
      </c>
      <c r="D30" s="2"/>
      <c r="H30" s="2"/>
      <c r="I30" s="2"/>
      <c r="J30" s="2"/>
    </row>
    <row r="31" spans="1:10" s="1" customFormat="1" ht="20.100000000000001" customHeight="1" x14ac:dyDescent="0.2">
      <c r="A31" s="2"/>
      <c r="B31" s="20" t="s">
        <v>40</v>
      </c>
      <c r="C31" s="23"/>
      <c r="D31" s="2"/>
      <c r="F31" s="3"/>
      <c r="G31" s="2"/>
      <c r="H31" s="2"/>
      <c r="I31" s="2"/>
      <c r="J31" s="2"/>
    </row>
    <row r="32" spans="1:10" s="1" customFormat="1" ht="20.100000000000001" customHeight="1" x14ac:dyDescent="0.2">
      <c r="A32" s="2"/>
      <c r="B32" s="20" t="s">
        <v>41</v>
      </c>
      <c r="C32" s="23">
        <v>1</v>
      </c>
      <c r="D32" s="2"/>
      <c r="F32" s="3"/>
      <c r="G32" s="2"/>
      <c r="H32" s="2"/>
      <c r="I32" s="2"/>
      <c r="J32" s="2"/>
    </row>
    <row r="33" spans="1:10" s="1" customFormat="1" ht="20.100000000000001" customHeight="1" x14ac:dyDescent="0.2">
      <c r="A33" s="2"/>
      <c r="B33" s="21" t="s">
        <v>42</v>
      </c>
      <c r="C33" s="25">
        <v>1</v>
      </c>
      <c r="D33" s="2"/>
      <c r="F33" s="3"/>
      <c r="G33" s="2"/>
      <c r="H33" s="2"/>
      <c r="I33" s="2"/>
      <c r="J33" s="2"/>
    </row>
    <row r="34" spans="1:10" s="1" customFormat="1" ht="20.100000000000001" customHeight="1" x14ac:dyDescent="0.2">
      <c r="A34" s="2"/>
      <c r="B34" s="7"/>
      <c r="C34" s="17"/>
      <c r="D34" s="2"/>
      <c r="F34" s="3"/>
      <c r="G34" s="2"/>
      <c r="H34" s="2"/>
      <c r="I34" s="2"/>
      <c r="J34" s="2"/>
    </row>
    <row r="35" spans="1:10" s="1" customFormat="1" ht="20.100000000000001" customHeight="1" x14ac:dyDescent="0.25">
      <c r="A35" s="8"/>
      <c r="B35" s="8"/>
      <c r="C35" s="8"/>
      <c r="D35" s="8"/>
      <c r="E35" s="13"/>
      <c r="F35" s="8"/>
      <c r="G35" s="2"/>
      <c r="H35" s="2"/>
      <c r="I35" s="2"/>
      <c r="J35" s="2"/>
    </row>
    <row r="36" spans="1:10" s="1" customFormat="1" ht="20.100000000000001" customHeight="1" x14ac:dyDescent="0.25">
      <c r="A36" s="3"/>
      <c r="B36" s="3"/>
      <c r="C36" s="3"/>
      <c r="D36" s="2"/>
      <c r="E36" s="12"/>
      <c r="F36" s="3"/>
      <c r="G36" s="2"/>
      <c r="H36" s="2"/>
      <c r="I36" s="2"/>
      <c r="J36" s="2"/>
    </row>
    <row r="37" spans="1:10" ht="15" x14ac:dyDescent="0.2">
      <c r="F37" s="3"/>
      <c r="G37" s="3"/>
      <c r="H37" s="3"/>
    </row>
    <row r="38" spans="1:10" ht="25.5" customHeight="1" x14ac:dyDescent="0.2">
      <c r="A38" s="3"/>
      <c r="B38" s="9" t="s">
        <v>58</v>
      </c>
      <c r="C38" s="9" t="s">
        <v>47</v>
      </c>
      <c r="D38" s="3"/>
      <c r="E38" s="18"/>
      <c r="F38" s="1"/>
      <c r="G38" s="3"/>
      <c r="H38" s="3"/>
      <c r="I38" s="3"/>
      <c r="J38" s="3"/>
    </row>
    <row r="39" spans="1:10" s="1" customFormat="1" ht="20.100000000000001" customHeight="1" x14ac:dyDescent="0.2">
      <c r="A39" s="2"/>
      <c r="B39" s="19" t="s">
        <v>46</v>
      </c>
      <c r="C39" s="22">
        <v>5</v>
      </c>
      <c r="D39" s="5"/>
      <c r="E39" s="27"/>
      <c r="F39" s="2" t="s">
        <v>82</v>
      </c>
      <c r="H39" s="2"/>
      <c r="I39" s="2"/>
      <c r="J39" s="2"/>
    </row>
    <row r="40" spans="1:10" s="1" customFormat="1" ht="20.100000000000001" customHeight="1" x14ac:dyDescent="0.2">
      <c r="A40" s="2"/>
      <c r="B40" s="20" t="s">
        <v>48</v>
      </c>
      <c r="C40" s="23"/>
      <c r="D40" s="4"/>
      <c r="E40" s="71"/>
      <c r="F40" s="2" t="s">
        <v>63</v>
      </c>
      <c r="H40" s="2"/>
      <c r="I40" s="2"/>
      <c r="J40" s="2"/>
    </row>
    <row r="41" spans="1:10" s="1" customFormat="1" ht="20.100000000000001" customHeight="1" x14ac:dyDescent="0.2">
      <c r="A41" s="2"/>
      <c r="B41" s="20" t="s">
        <v>49</v>
      </c>
      <c r="C41" s="23">
        <v>1</v>
      </c>
      <c r="D41" s="2"/>
      <c r="F41" s="2"/>
      <c r="H41" s="2"/>
      <c r="I41" s="2"/>
      <c r="J41" s="2"/>
    </row>
    <row r="42" spans="1:10" s="1" customFormat="1" ht="20.100000000000001" customHeight="1" x14ac:dyDescent="0.2">
      <c r="A42" s="2"/>
      <c r="B42" s="20" t="s">
        <v>51</v>
      </c>
      <c r="C42" s="23"/>
      <c r="D42" s="2"/>
      <c r="F42" s="2"/>
      <c r="H42" s="2"/>
      <c r="I42" s="2"/>
      <c r="J42" s="2"/>
    </row>
    <row r="43" spans="1:10" s="1" customFormat="1" ht="20.100000000000001" customHeight="1" x14ac:dyDescent="0.2">
      <c r="A43" s="2"/>
      <c r="B43" s="20" t="s">
        <v>53</v>
      </c>
      <c r="C43" s="24">
        <v>1</v>
      </c>
      <c r="D43" s="2"/>
      <c r="H43" s="2"/>
      <c r="I43" s="2"/>
      <c r="J43" s="2"/>
    </row>
    <row r="44" spans="1:10" s="1" customFormat="1" ht="20.100000000000001" customHeight="1" x14ac:dyDescent="0.2">
      <c r="A44" s="2"/>
      <c r="B44" s="20" t="s">
        <v>55</v>
      </c>
      <c r="C44" s="23"/>
      <c r="D44" s="2"/>
      <c r="H44" s="2"/>
      <c r="I44" s="2"/>
      <c r="J44" s="2"/>
    </row>
    <row r="45" spans="1:10" s="1" customFormat="1" ht="20.100000000000001" customHeight="1" x14ac:dyDescent="0.2">
      <c r="A45" s="2"/>
      <c r="B45" s="20" t="s">
        <v>54</v>
      </c>
      <c r="C45" s="24"/>
      <c r="D45" s="2"/>
      <c r="H45" s="2"/>
      <c r="I45" s="2"/>
      <c r="J45" s="2"/>
    </row>
    <row r="46" spans="1:10" s="1" customFormat="1" ht="20.100000000000001" customHeight="1" x14ac:dyDescent="0.2">
      <c r="A46" s="2"/>
      <c r="B46" s="20" t="s">
        <v>56</v>
      </c>
      <c r="C46" s="23">
        <v>100</v>
      </c>
      <c r="D46" s="2"/>
      <c r="F46" s="3"/>
      <c r="G46" s="2"/>
      <c r="H46" s="2"/>
      <c r="I46" s="2"/>
      <c r="J46" s="2"/>
    </row>
    <row r="47" spans="1:10" s="1" customFormat="1" ht="20.100000000000001" customHeight="1" x14ac:dyDescent="0.2">
      <c r="A47" s="2"/>
      <c r="B47" s="20" t="s">
        <v>50</v>
      </c>
      <c r="C47" s="23">
        <v>2</v>
      </c>
      <c r="D47" s="2"/>
      <c r="F47" s="3"/>
      <c r="G47" s="2"/>
      <c r="H47" s="2"/>
      <c r="I47" s="2"/>
      <c r="J47" s="2"/>
    </row>
    <row r="48" spans="1:10" s="1" customFormat="1" ht="20.100000000000001" customHeight="1" x14ac:dyDescent="0.2">
      <c r="A48" s="2"/>
      <c r="B48" s="21" t="s">
        <v>52</v>
      </c>
      <c r="C48" s="25">
        <v>1</v>
      </c>
      <c r="D48" s="2"/>
      <c r="F48" s="3"/>
      <c r="G48" s="2"/>
      <c r="H48" s="2"/>
      <c r="I48" s="2"/>
      <c r="J48" s="2"/>
    </row>
    <row r="49" spans="2:7" ht="15" x14ac:dyDescent="0.2">
      <c r="B49" s="7"/>
      <c r="C49" s="17"/>
      <c r="D49" s="2"/>
      <c r="E49" s="1"/>
      <c r="F49" s="3"/>
      <c r="G49" s="2"/>
    </row>
  </sheetData>
  <pageMargins left="0.7" right="0.7" top="0.78740157499999996" bottom="0.78740157499999996" header="0.3" footer="0.3"/>
  <pageSetup paperSize="9" orientation="landscape" horizontalDpi="4294967292" verticalDpi="4294967292" r:id="rId1"/>
  <headerFooter>
    <oddHeader>&amp;L&amp;"-,Standard"&amp;12MS Excel 2010 - &amp;"-,Fett"&amp;A&amp;R&amp;"-,Standard"&amp;P von &amp;N</oddHeader>
    <oddFooter>&amp;R&amp;"-,Standard"datenkater.de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zoomScaleNormal="100" zoomScalePageLayoutView="70" workbookViewId="0">
      <selection activeCell="A2" sqref="A2"/>
    </sheetView>
  </sheetViews>
  <sheetFormatPr baseColWidth="10" defaultRowHeight="14.25" x14ac:dyDescent="0.2"/>
  <cols>
    <col min="1" max="1" width="3.875" customWidth="1"/>
    <col min="2" max="2" width="17.375" customWidth="1"/>
    <col min="3" max="3" width="16.625" bestFit="1" customWidth="1"/>
    <col min="4" max="4" width="11.75" customWidth="1"/>
    <col min="5" max="5" width="15.125" customWidth="1"/>
    <col min="6" max="6" width="13.125" customWidth="1"/>
  </cols>
  <sheetData>
    <row r="1" spans="1:10" s="159" customFormat="1" ht="50.1" customHeight="1" x14ac:dyDescent="0.2">
      <c r="A1" s="156" t="s">
        <v>133</v>
      </c>
      <c r="B1" s="157"/>
      <c r="C1" s="158"/>
      <c r="D1" s="158"/>
      <c r="E1" s="158"/>
      <c r="F1" s="158"/>
      <c r="G1" s="158"/>
      <c r="H1" s="158"/>
      <c r="I1" s="158"/>
    </row>
    <row r="2" spans="1:10" s="1" customFormat="1" ht="21.75" customHeight="1" x14ac:dyDescent="0.2">
      <c r="A2" s="2"/>
      <c r="B2" s="98" t="s">
        <v>36</v>
      </c>
      <c r="C2" s="69" t="s">
        <v>111</v>
      </c>
      <c r="D2" s="15" t="s">
        <v>114</v>
      </c>
      <c r="F2" s="2"/>
      <c r="G2" s="2"/>
      <c r="H2" s="2"/>
    </row>
    <row r="3" spans="1:10" s="1" customFormat="1" ht="21.75" customHeight="1" x14ac:dyDescent="0.2">
      <c r="A3" s="2"/>
      <c r="B3" s="99" t="s">
        <v>115</v>
      </c>
      <c r="C3" s="31" t="s">
        <v>112</v>
      </c>
      <c r="D3" s="15" t="s">
        <v>113</v>
      </c>
      <c r="F3" s="2"/>
      <c r="G3" s="2"/>
      <c r="H3" s="2"/>
    </row>
    <row r="4" spans="1:10" ht="15.75" x14ac:dyDescent="0.25">
      <c r="A4" s="3"/>
      <c r="B4" s="3"/>
      <c r="C4" s="3"/>
      <c r="D4" s="2"/>
      <c r="E4" s="12"/>
      <c r="F4" s="3"/>
      <c r="G4" s="3"/>
      <c r="H4" s="3"/>
      <c r="I4" s="1"/>
      <c r="J4" s="1"/>
    </row>
    <row r="5" spans="1:10" ht="15.75" x14ac:dyDescent="0.25">
      <c r="A5" s="8"/>
      <c r="B5" s="8"/>
      <c r="C5" s="8"/>
      <c r="D5" s="8"/>
      <c r="E5" s="13"/>
      <c r="F5" s="8"/>
      <c r="G5" s="3"/>
      <c r="H5" s="3"/>
      <c r="I5" s="1"/>
      <c r="J5" s="1"/>
    </row>
    <row r="6" spans="1:10" ht="15.75" x14ac:dyDescent="0.25">
      <c r="A6" s="3"/>
      <c r="B6" s="3"/>
      <c r="C6" s="3"/>
      <c r="D6" s="2"/>
      <c r="E6" s="12"/>
      <c r="F6" s="3"/>
      <c r="G6" s="3"/>
      <c r="H6" s="3"/>
      <c r="I6" s="3"/>
      <c r="J6" s="3"/>
    </row>
    <row r="7" spans="1:10" ht="15.75" x14ac:dyDescent="0.25">
      <c r="A7" s="3"/>
      <c r="B7" s="3"/>
      <c r="C7" s="3"/>
      <c r="D7" s="2"/>
      <c r="E7" s="12"/>
      <c r="F7" s="3"/>
      <c r="G7" s="3"/>
      <c r="H7" s="3"/>
      <c r="I7" s="1"/>
      <c r="J7" s="1"/>
    </row>
    <row r="8" spans="1:10" ht="23.25" customHeight="1" x14ac:dyDescent="0.2">
      <c r="A8" s="3"/>
      <c r="B8" s="9" t="s">
        <v>59</v>
      </c>
      <c r="C8" s="9" t="s">
        <v>21</v>
      </c>
      <c r="D8" s="3"/>
      <c r="E8" s="18" t="s">
        <v>60</v>
      </c>
      <c r="F8" s="1"/>
      <c r="G8" s="3"/>
      <c r="H8" s="3"/>
      <c r="I8" s="3"/>
      <c r="J8" s="3"/>
    </row>
    <row r="9" spans="1:10" s="1" customFormat="1" ht="20.100000000000001" customHeight="1" x14ac:dyDescent="0.2">
      <c r="A9" s="2"/>
      <c r="B9" s="16" t="s">
        <v>14</v>
      </c>
      <c r="C9" s="40">
        <v>1000</v>
      </c>
      <c r="D9" s="5"/>
      <c r="E9" s="2" t="s">
        <v>11</v>
      </c>
      <c r="F9" s="71">
        <f>COUNT(C9:C18)</f>
        <v>7</v>
      </c>
      <c r="G9" s="2"/>
      <c r="H9" s="2"/>
    </row>
    <row r="10" spans="1:10" s="1" customFormat="1" ht="20.100000000000001" customHeight="1" x14ac:dyDescent="0.2">
      <c r="A10" s="2"/>
      <c r="B10" s="16" t="s">
        <v>15</v>
      </c>
      <c r="C10" s="40">
        <v>2000</v>
      </c>
      <c r="D10" s="4"/>
      <c r="F10" s="11"/>
      <c r="G10" s="2"/>
      <c r="H10" s="2"/>
    </row>
    <row r="11" spans="1:10" s="1" customFormat="1" ht="20.100000000000001" customHeight="1" x14ac:dyDescent="0.2">
      <c r="A11" s="2"/>
      <c r="B11" s="16" t="s">
        <v>16</v>
      </c>
      <c r="C11" s="40"/>
      <c r="D11" s="2"/>
      <c r="E11" s="18" t="s">
        <v>43</v>
      </c>
      <c r="F11" s="11"/>
      <c r="G11" s="2"/>
      <c r="H11" s="2"/>
    </row>
    <row r="12" spans="1:10" s="1" customFormat="1" ht="20.100000000000001" customHeight="1" x14ac:dyDescent="0.2">
      <c r="A12" s="2"/>
      <c r="B12" s="16" t="s">
        <v>17</v>
      </c>
      <c r="C12" s="40"/>
      <c r="D12" s="2"/>
      <c r="E12" s="2" t="s">
        <v>37</v>
      </c>
      <c r="F12" s="27">
        <f>COUNTA(B9:B18)</f>
        <v>10</v>
      </c>
      <c r="G12" s="2"/>
      <c r="H12" s="2"/>
    </row>
    <row r="13" spans="1:10" s="1" customFormat="1" ht="20.100000000000001" customHeight="1" x14ac:dyDescent="0.2">
      <c r="A13" s="2"/>
      <c r="B13" s="16" t="s">
        <v>18</v>
      </c>
      <c r="C13" s="40">
        <v>400</v>
      </c>
      <c r="D13" s="2"/>
      <c r="F13" s="11"/>
      <c r="G13" s="2"/>
      <c r="H13" s="2"/>
    </row>
    <row r="14" spans="1:10" s="1" customFormat="1" ht="20.100000000000001" customHeight="1" x14ac:dyDescent="0.2">
      <c r="A14" s="2"/>
      <c r="B14" s="16" t="s">
        <v>19</v>
      </c>
      <c r="C14" s="40">
        <v>1500</v>
      </c>
      <c r="D14" s="2"/>
      <c r="E14" s="18" t="s">
        <v>38</v>
      </c>
      <c r="F14" s="11"/>
      <c r="G14" s="2"/>
      <c r="H14" s="2"/>
    </row>
    <row r="15" spans="1:10" s="1" customFormat="1" ht="20.100000000000001" customHeight="1" x14ac:dyDescent="0.2">
      <c r="A15" s="2"/>
      <c r="B15" s="16" t="s">
        <v>22</v>
      </c>
      <c r="C15" s="40">
        <v>750</v>
      </c>
      <c r="D15" s="2"/>
      <c r="E15" s="1" t="s">
        <v>39</v>
      </c>
      <c r="F15" s="70">
        <f>F12-F9</f>
        <v>3</v>
      </c>
      <c r="G15" s="2"/>
      <c r="H15" s="2"/>
    </row>
    <row r="16" spans="1:10" s="1" customFormat="1" ht="20.100000000000001" customHeight="1" x14ac:dyDescent="0.2">
      <c r="A16" s="2"/>
      <c r="B16" s="16" t="s">
        <v>40</v>
      </c>
      <c r="C16" s="40"/>
      <c r="D16" s="2"/>
      <c r="G16" s="2"/>
      <c r="H16" s="2"/>
    </row>
    <row r="17" spans="1:10" s="1" customFormat="1" ht="20.100000000000001" customHeight="1" x14ac:dyDescent="0.2">
      <c r="A17" s="2"/>
      <c r="B17" s="16" t="s">
        <v>41</v>
      </c>
      <c r="C17" s="40">
        <v>1360</v>
      </c>
      <c r="D17" s="2"/>
      <c r="E17" s="11"/>
      <c r="F17" s="2"/>
      <c r="G17" s="2"/>
      <c r="H17" s="2"/>
    </row>
    <row r="18" spans="1:10" s="1" customFormat="1" ht="20.100000000000001" customHeight="1" x14ac:dyDescent="0.2">
      <c r="A18" s="2"/>
      <c r="B18" s="16" t="s">
        <v>42</v>
      </c>
      <c r="C18" s="40">
        <v>900</v>
      </c>
      <c r="D18" s="2"/>
      <c r="E18" s="11"/>
      <c r="F18" s="2"/>
      <c r="G18" s="2"/>
      <c r="H18" s="2"/>
    </row>
    <row r="19" spans="1:10" ht="15.75" x14ac:dyDescent="0.25">
      <c r="A19" s="3"/>
      <c r="B19" s="3"/>
      <c r="C19" s="3"/>
      <c r="D19" s="2"/>
      <c r="E19" s="12"/>
      <c r="F19" s="3"/>
      <c r="G19" s="3"/>
      <c r="H19" s="3"/>
      <c r="I19" s="1"/>
      <c r="J19" s="1"/>
    </row>
    <row r="20" spans="1:10" ht="15.75" x14ac:dyDescent="0.25">
      <c r="A20" s="8"/>
      <c r="B20" s="8"/>
      <c r="C20" s="8"/>
      <c r="D20" s="8"/>
      <c r="E20" s="13"/>
      <c r="F20" s="8"/>
      <c r="G20" s="3"/>
      <c r="H20" s="3"/>
      <c r="I20" s="1"/>
      <c r="J20" s="1"/>
    </row>
    <row r="21" spans="1:10" ht="15.75" x14ac:dyDescent="0.25">
      <c r="A21" s="3"/>
      <c r="B21" s="3"/>
      <c r="C21" s="3"/>
      <c r="D21" s="2"/>
      <c r="E21" s="12"/>
      <c r="F21" s="3"/>
      <c r="G21" s="3"/>
      <c r="H21" s="3"/>
      <c r="I21" s="3"/>
      <c r="J21" s="3"/>
    </row>
    <row r="22" spans="1:10" ht="15.75" x14ac:dyDescent="0.25">
      <c r="A22" s="3"/>
      <c r="B22" s="3"/>
      <c r="C22" s="3"/>
      <c r="D22" s="2"/>
      <c r="E22" s="12"/>
      <c r="F22" s="3"/>
      <c r="G22" s="3"/>
      <c r="H22" s="3"/>
      <c r="I22" s="3"/>
      <c r="J22" s="3"/>
    </row>
    <row r="23" spans="1:10" ht="30" x14ac:dyDescent="0.2">
      <c r="A23" s="3"/>
      <c r="B23" s="26" t="s">
        <v>57</v>
      </c>
      <c r="C23" s="9" t="s">
        <v>45</v>
      </c>
      <c r="D23" s="3"/>
      <c r="E23" s="18"/>
      <c r="F23" s="1"/>
      <c r="G23" s="3"/>
      <c r="H23" s="3"/>
      <c r="I23" s="3"/>
      <c r="J23" s="3"/>
    </row>
    <row r="24" spans="1:10" s="1" customFormat="1" ht="20.100000000000001" customHeight="1" x14ac:dyDescent="0.2">
      <c r="A24" s="2"/>
      <c r="B24" s="19" t="s">
        <v>14</v>
      </c>
      <c r="C24" s="22">
        <v>2</v>
      </c>
      <c r="D24" s="5"/>
      <c r="E24" s="27">
        <f>COUNTA(B24:B33)</f>
        <v>10</v>
      </c>
      <c r="F24" s="2" t="s">
        <v>62</v>
      </c>
      <c r="H24" s="2"/>
      <c r="I24" s="2"/>
      <c r="J24" s="2"/>
    </row>
    <row r="25" spans="1:10" s="1" customFormat="1" ht="20.100000000000001" customHeight="1" x14ac:dyDescent="0.2">
      <c r="A25" s="2"/>
      <c r="B25" s="20" t="s">
        <v>15</v>
      </c>
      <c r="C25" s="23"/>
      <c r="D25" s="4"/>
      <c r="E25" s="71">
        <f>COUNT(C24:C33)</f>
        <v>6</v>
      </c>
      <c r="F25" s="2" t="s">
        <v>44</v>
      </c>
      <c r="H25" s="2"/>
      <c r="I25" s="2"/>
      <c r="J25" s="2"/>
    </row>
    <row r="26" spans="1:10" s="1" customFormat="1" ht="20.100000000000001" customHeight="1" x14ac:dyDescent="0.2">
      <c r="A26" s="2"/>
      <c r="B26" s="20" t="s">
        <v>16</v>
      </c>
      <c r="C26" s="23">
        <v>1</v>
      </c>
      <c r="D26" s="2"/>
      <c r="E26" s="70">
        <f>E24-E25</f>
        <v>4</v>
      </c>
      <c r="F26" s="2" t="s">
        <v>61</v>
      </c>
      <c r="H26" s="2"/>
      <c r="I26" s="2"/>
      <c r="J26" s="2"/>
    </row>
    <row r="27" spans="1:10" s="1" customFormat="1" ht="20.100000000000001" customHeight="1" x14ac:dyDescent="0.2">
      <c r="A27" s="2"/>
      <c r="B27" s="20" t="s">
        <v>17</v>
      </c>
      <c r="C27" s="23"/>
      <c r="D27" s="2"/>
      <c r="F27" s="2"/>
      <c r="H27" s="2"/>
      <c r="I27" s="2"/>
      <c r="J27" s="2"/>
    </row>
    <row r="28" spans="1:10" s="1" customFormat="1" ht="20.100000000000001" customHeight="1" x14ac:dyDescent="0.2">
      <c r="A28" s="2"/>
      <c r="B28" s="20" t="s">
        <v>18</v>
      </c>
      <c r="C28" s="24"/>
      <c r="D28" s="2"/>
      <c r="H28" s="2"/>
      <c r="I28" s="2"/>
      <c r="J28" s="2"/>
    </row>
    <row r="29" spans="1:10" s="1" customFormat="1" ht="20.100000000000001" customHeight="1" x14ac:dyDescent="0.2">
      <c r="A29" s="2"/>
      <c r="B29" s="20" t="s">
        <v>19</v>
      </c>
      <c r="C29" s="23">
        <v>3</v>
      </c>
      <c r="D29" s="2"/>
      <c r="H29" s="2"/>
      <c r="I29" s="2"/>
      <c r="J29" s="2"/>
    </row>
    <row r="30" spans="1:10" s="1" customFormat="1" ht="20.100000000000001" customHeight="1" x14ac:dyDescent="0.2">
      <c r="A30" s="2"/>
      <c r="B30" s="20" t="s">
        <v>22</v>
      </c>
      <c r="C30" s="24">
        <v>2</v>
      </c>
      <c r="D30" s="2"/>
      <c r="H30" s="2"/>
      <c r="I30" s="2"/>
      <c r="J30" s="2"/>
    </row>
    <row r="31" spans="1:10" s="1" customFormat="1" ht="20.100000000000001" customHeight="1" x14ac:dyDescent="0.2">
      <c r="A31" s="2"/>
      <c r="B31" s="20" t="s">
        <v>40</v>
      </c>
      <c r="C31" s="23"/>
      <c r="D31" s="2"/>
      <c r="F31" s="3"/>
      <c r="G31" s="2"/>
      <c r="H31" s="2"/>
      <c r="I31" s="2"/>
      <c r="J31" s="2"/>
    </row>
    <row r="32" spans="1:10" s="1" customFormat="1" ht="20.100000000000001" customHeight="1" x14ac:dyDescent="0.2">
      <c r="A32" s="2"/>
      <c r="B32" s="20" t="s">
        <v>41</v>
      </c>
      <c r="C32" s="23">
        <v>1</v>
      </c>
      <c r="D32" s="2"/>
      <c r="F32" s="3"/>
      <c r="G32" s="2"/>
      <c r="H32" s="2"/>
      <c r="I32" s="2"/>
      <c r="J32" s="2"/>
    </row>
    <row r="33" spans="1:10" s="1" customFormat="1" ht="20.100000000000001" customHeight="1" x14ac:dyDescent="0.2">
      <c r="A33" s="2"/>
      <c r="B33" s="21" t="s">
        <v>42</v>
      </c>
      <c r="C33" s="25">
        <v>1</v>
      </c>
      <c r="D33" s="2"/>
      <c r="F33" s="3"/>
      <c r="G33" s="2"/>
      <c r="H33" s="2"/>
      <c r="I33" s="2"/>
      <c r="J33" s="2"/>
    </row>
    <row r="34" spans="1:10" s="1" customFormat="1" ht="20.100000000000001" customHeight="1" x14ac:dyDescent="0.2">
      <c r="A34" s="2"/>
      <c r="B34" s="7"/>
      <c r="C34" s="17"/>
      <c r="D34" s="2"/>
      <c r="F34" s="3"/>
      <c r="G34" s="2"/>
      <c r="H34" s="2"/>
      <c r="I34" s="2"/>
      <c r="J34" s="2"/>
    </row>
    <row r="35" spans="1:10" s="1" customFormat="1" ht="20.100000000000001" customHeight="1" x14ac:dyDescent="0.25">
      <c r="A35" s="8"/>
      <c r="B35" s="8"/>
      <c r="C35" s="8"/>
      <c r="D35" s="8"/>
      <c r="E35" s="13"/>
      <c r="F35" s="8"/>
      <c r="G35" s="2"/>
      <c r="H35" s="2"/>
      <c r="I35" s="2"/>
      <c r="J35" s="2"/>
    </row>
    <row r="36" spans="1:10" s="1" customFormat="1" ht="20.100000000000001" customHeight="1" x14ac:dyDescent="0.25">
      <c r="A36" s="3"/>
      <c r="B36" s="3"/>
      <c r="C36" s="3"/>
      <c r="D36" s="2"/>
      <c r="E36" s="12"/>
      <c r="F36" s="3"/>
      <c r="G36" s="2"/>
      <c r="H36" s="2"/>
      <c r="I36" s="2"/>
      <c r="J36" s="2"/>
    </row>
    <row r="37" spans="1:10" ht="15" x14ac:dyDescent="0.2">
      <c r="F37" s="3"/>
      <c r="G37" s="3"/>
      <c r="H37" s="3"/>
    </row>
    <row r="38" spans="1:10" ht="25.5" customHeight="1" x14ac:dyDescent="0.2">
      <c r="A38" s="3"/>
      <c r="B38" s="9" t="s">
        <v>58</v>
      </c>
      <c r="C38" s="9" t="s">
        <v>47</v>
      </c>
      <c r="D38" s="3"/>
      <c r="E38" s="18"/>
      <c r="F38" s="1"/>
      <c r="G38" s="3"/>
      <c r="H38" s="3"/>
      <c r="I38" s="3"/>
      <c r="J38" s="3"/>
    </row>
    <row r="39" spans="1:10" s="1" customFormat="1" ht="20.100000000000001" customHeight="1" x14ac:dyDescent="0.2">
      <c r="A39" s="2"/>
      <c r="B39" s="19" t="s">
        <v>46</v>
      </c>
      <c r="C39" s="22">
        <v>5</v>
      </c>
      <c r="D39" s="5"/>
      <c r="E39" s="27">
        <f>COUNTA(B39:B48)</f>
        <v>10</v>
      </c>
      <c r="F39" s="2" t="s">
        <v>82</v>
      </c>
      <c r="H39" s="2"/>
      <c r="I39" s="2"/>
      <c r="J39" s="2"/>
    </row>
    <row r="40" spans="1:10" s="1" customFormat="1" ht="20.100000000000001" customHeight="1" x14ac:dyDescent="0.2">
      <c r="A40" s="2"/>
      <c r="B40" s="20" t="s">
        <v>48</v>
      </c>
      <c r="C40" s="23"/>
      <c r="D40" s="4"/>
      <c r="E40" s="71">
        <f>COUNT(C39:C48)</f>
        <v>6</v>
      </c>
      <c r="F40" s="2" t="s">
        <v>63</v>
      </c>
      <c r="H40" s="2"/>
      <c r="I40" s="2"/>
      <c r="J40" s="2"/>
    </row>
    <row r="41" spans="1:10" s="1" customFormat="1" ht="20.100000000000001" customHeight="1" x14ac:dyDescent="0.2">
      <c r="A41" s="2"/>
      <c r="B41" s="20" t="s">
        <v>49</v>
      </c>
      <c r="C41" s="23">
        <v>1</v>
      </c>
      <c r="D41" s="2"/>
      <c r="F41" s="2"/>
      <c r="H41" s="2"/>
      <c r="I41" s="2"/>
      <c r="J41" s="2"/>
    </row>
    <row r="42" spans="1:10" s="1" customFormat="1" ht="20.100000000000001" customHeight="1" x14ac:dyDescent="0.2">
      <c r="A42" s="2"/>
      <c r="B42" s="20" t="s">
        <v>51</v>
      </c>
      <c r="C42" s="23"/>
      <c r="D42" s="2"/>
      <c r="F42" s="2"/>
      <c r="H42" s="2"/>
      <c r="I42" s="2"/>
      <c r="J42" s="2"/>
    </row>
    <row r="43" spans="1:10" s="1" customFormat="1" ht="20.100000000000001" customHeight="1" x14ac:dyDescent="0.2">
      <c r="A43" s="2"/>
      <c r="B43" s="20" t="s">
        <v>53</v>
      </c>
      <c r="C43" s="24">
        <v>1</v>
      </c>
      <c r="D43" s="2"/>
      <c r="H43" s="2"/>
      <c r="I43" s="2"/>
      <c r="J43" s="2"/>
    </row>
    <row r="44" spans="1:10" s="1" customFormat="1" ht="20.100000000000001" customHeight="1" x14ac:dyDescent="0.2">
      <c r="A44" s="2"/>
      <c r="B44" s="20" t="s">
        <v>55</v>
      </c>
      <c r="C44" s="23"/>
      <c r="D44" s="2"/>
      <c r="H44" s="2"/>
      <c r="I44" s="2"/>
      <c r="J44" s="2"/>
    </row>
    <row r="45" spans="1:10" s="1" customFormat="1" ht="20.100000000000001" customHeight="1" x14ac:dyDescent="0.2">
      <c r="A45" s="2"/>
      <c r="B45" s="20" t="s">
        <v>54</v>
      </c>
      <c r="C45" s="24"/>
      <c r="D45" s="2"/>
      <c r="H45" s="2"/>
      <c r="I45" s="2"/>
      <c r="J45" s="2"/>
    </row>
    <row r="46" spans="1:10" s="1" customFormat="1" ht="20.100000000000001" customHeight="1" x14ac:dyDescent="0.2">
      <c r="A46" s="2"/>
      <c r="B46" s="20" t="s">
        <v>56</v>
      </c>
      <c r="C46" s="23">
        <v>100</v>
      </c>
      <c r="D46" s="2"/>
      <c r="F46" s="3"/>
      <c r="G46" s="2"/>
      <c r="H46" s="2"/>
      <c r="I46" s="2"/>
      <c r="J46" s="2"/>
    </row>
    <row r="47" spans="1:10" s="1" customFormat="1" ht="20.100000000000001" customHeight="1" x14ac:dyDescent="0.2">
      <c r="A47" s="2"/>
      <c r="B47" s="20" t="s">
        <v>50</v>
      </c>
      <c r="C47" s="23">
        <v>2</v>
      </c>
      <c r="D47" s="2"/>
      <c r="F47" s="3"/>
      <c r="G47" s="2"/>
      <c r="H47" s="2"/>
      <c r="I47" s="2"/>
      <c r="J47" s="2"/>
    </row>
    <row r="48" spans="1:10" s="1" customFormat="1" ht="20.100000000000001" customHeight="1" x14ac:dyDescent="0.2">
      <c r="A48" s="2"/>
      <c r="B48" s="21" t="s">
        <v>52</v>
      </c>
      <c r="C48" s="25">
        <v>1</v>
      </c>
      <c r="D48" s="2"/>
      <c r="F48" s="3"/>
      <c r="G48" s="2"/>
      <c r="H48" s="2"/>
      <c r="I48" s="2"/>
      <c r="J48" s="2"/>
    </row>
    <row r="49" spans="2:7" ht="15" x14ac:dyDescent="0.2">
      <c r="B49" s="7"/>
      <c r="C49" s="17"/>
      <c r="D49" s="2"/>
      <c r="E49" s="1"/>
      <c r="F49" s="3"/>
      <c r="G49" s="2"/>
    </row>
  </sheetData>
  <pageMargins left="0.7" right="0.7" top="0.78740157499999996" bottom="0.78740157499999996" header="0.3" footer="0.3"/>
  <pageSetup paperSize="9" orientation="landscape" horizontalDpi="4294967292" verticalDpi="4294967292" r:id="rId1"/>
  <headerFooter>
    <oddHeader>&amp;L&amp;"-,Standard"&amp;12MS Excel 2010 - &amp;"-,Fett"&amp;A&amp;R&amp;"-,Standard"&amp;P von &amp;N</oddHeader>
    <oddFooter>&amp;R&amp;"-,Standard"datenkater.de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zoomScaleNormal="100" zoomScalePageLayoutView="70" workbookViewId="0">
      <selection activeCell="A2" sqref="A2"/>
    </sheetView>
  </sheetViews>
  <sheetFormatPr baseColWidth="10" defaultRowHeight="14.25" x14ac:dyDescent="0.2"/>
  <cols>
    <col min="1" max="1" width="3.875" style="122" customWidth="1"/>
    <col min="2" max="2" width="27.25" style="122" customWidth="1"/>
    <col min="3" max="3" width="21.875" style="122" bestFit="1" customWidth="1"/>
    <col min="4" max="4" width="20" style="122" customWidth="1"/>
    <col min="5" max="5" width="20.75" style="122" customWidth="1"/>
    <col min="6" max="6" width="13.125" style="122" customWidth="1"/>
    <col min="7" max="16384" width="11" style="122"/>
  </cols>
  <sheetData>
    <row r="1" spans="1:10" s="162" customFormat="1" ht="50.1" customHeight="1" x14ac:dyDescent="0.2">
      <c r="A1" s="160" t="s">
        <v>71</v>
      </c>
      <c r="B1" s="161"/>
    </row>
    <row r="2" spans="1:10" ht="15.75" x14ac:dyDescent="0.25">
      <c r="B2" s="116" t="s">
        <v>84</v>
      </c>
      <c r="C2" s="118"/>
      <c r="D2" s="119"/>
      <c r="E2" s="120"/>
      <c r="F2" s="118"/>
      <c r="G2" s="118"/>
      <c r="H2" s="118"/>
      <c r="I2" s="121"/>
      <c r="J2" s="121"/>
    </row>
    <row r="3" spans="1:10" ht="15.75" x14ac:dyDescent="0.25">
      <c r="B3" s="116" t="s">
        <v>83</v>
      </c>
      <c r="C3" s="118"/>
      <c r="D3" s="119"/>
      <c r="E3" s="120"/>
      <c r="F3" s="118"/>
      <c r="G3" s="118"/>
      <c r="H3" s="118"/>
      <c r="I3" s="121"/>
      <c r="J3" s="121"/>
    </row>
    <row r="4" spans="1:10" ht="15.75" x14ac:dyDescent="0.25">
      <c r="B4" s="117" t="s">
        <v>118</v>
      </c>
      <c r="C4" s="118"/>
      <c r="D4" s="119"/>
      <c r="E4" s="120"/>
      <c r="F4" s="118"/>
      <c r="G4" s="118"/>
      <c r="H4" s="118"/>
      <c r="I4" s="121"/>
      <c r="J4" s="121"/>
    </row>
    <row r="5" spans="1:10" ht="15" x14ac:dyDescent="0.2">
      <c r="A5" s="117"/>
      <c r="B5" s="123"/>
      <c r="C5" s="118"/>
      <c r="D5" s="117"/>
      <c r="F5" s="118"/>
      <c r="G5" s="118"/>
      <c r="H5" s="118"/>
      <c r="I5" s="121"/>
      <c r="J5" s="121"/>
    </row>
    <row r="6" spans="1:10" ht="29.25" customHeight="1" x14ac:dyDescent="0.2">
      <c r="A6" s="117"/>
      <c r="B6" s="176" t="s">
        <v>78</v>
      </c>
      <c r="C6" s="176"/>
      <c r="D6" s="117"/>
      <c r="F6" s="118"/>
      <c r="G6" s="118"/>
      <c r="H6" s="118"/>
      <c r="I6" s="121"/>
      <c r="J6" s="121"/>
    </row>
    <row r="7" spans="1:10" ht="15" x14ac:dyDescent="0.2">
      <c r="A7" s="117"/>
      <c r="B7" s="123"/>
      <c r="C7" s="118"/>
      <c r="D7" s="117"/>
      <c r="F7" s="118"/>
      <c r="G7" s="118"/>
      <c r="H7" s="118"/>
      <c r="I7" s="121"/>
      <c r="J7" s="121"/>
    </row>
    <row r="8" spans="1:10" ht="15" x14ac:dyDescent="0.2">
      <c r="A8" s="117"/>
      <c r="B8" s="124"/>
      <c r="C8" s="124"/>
      <c r="D8" s="124"/>
      <c r="E8" s="125"/>
      <c r="F8" s="118"/>
      <c r="G8" s="118"/>
      <c r="H8" s="118"/>
      <c r="I8" s="121"/>
      <c r="J8" s="121"/>
    </row>
    <row r="9" spans="1:10" ht="15" x14ac:dyDescent="0.2">
      <c r="A9" s="117"/>
      <c r="B9" s="123"/>
      <c r="C9" s="118"/>
      <c r="D9" s="117"/>
      <c r="F9" s="118"/>
      <c r="G9" s="118"/>
      <c r="H9" s="118"/>
      <c r="I9" s="121"/>
      <c r="J9" s="121"/>
    </row>
    <row r="10" spans="1:10" ht="15" x14ac:dyDescent="0.2">
      <c r="A10" s="117"/>
      <c r="B10" s="123"/>
      <c r="C10" s="118"/>
      <c r="D10" s="117"/>
      <c r="F10" s="118"/>
      <c r="G10" s="118"/>
      <c r="H10" s="118"/>
      <c r="I10" s="121"/>
      <c r="J10" s="121"/>
    </row>
    <row r="11" spans="1:10" s="128" customFormat="1" ht="31.5" x14ac:dyDescent="0.2">
      <c r="A11" s="126"/>
      <c r="B11" s="127"/>
      <c r="C11" s="127"/>
      <c r="D11" s="163" t="s">
        <v>157</v>
      </c>
      <c r="E11" s="163" t="s">
        <v>77</v>
      </c>
      <c r="G11" s="126"/>
      <c r="H11" s="129"/>
    </row>
    <row r="12" spans="1:10" s="121" customFormat="1" ht="27" customHeight="1" x14ac:dyDescent="0.2">
      <c r="A12" s="119"/>
      <c r="C12" s="116"/>
      <c r="D12" s="154">
        <f>10000/3</f>
        <v>3333.3333333333335</v>
      </c>
      <c r="E12" s="130">
        <v>1.95583</v>
      </c>
      <c r="G12" s="119"/>
      <c r="H12" s="131"/>
    </row>
    <row r="13" spans="1:10" ht="15.75" x14ac:dyDescent="0.2">
      <c r="A13" s="117"/>
      <c r="B13" s="132" t="s">
        <v>85</v>
      </c>
      <c r="C13" s="118"/>
      <c r="D13" s="117"/>
      <c r="E13" s="117"/>
      <c r="F13" s="118"/>
      <c r="G13" s="118"/>
      <c r="H13" s="118"/>
      <c r="I13" s="121"/>
      <c r="J13" s="121"/>
    </row>
    <row r="14" spans="1:10" s="121" customFormat="1" ht="27" customHeight="1" x14ac:dyDescent="0.2">
      <c r="A14" s="119"/>
      <c r="B14" s="133" t="s">
        <v>97</v>
      </c>
      <c r="C14" s="119" t="s">
        <v>72</v>
      </c>
      <c r="D14" s="134"/>
      <c r="E14" s="134"/>
      <c r="G14" s="119"/>
      <c r="H14" s="131"/>
    </row>
    <row r="15" spans="1:10" s="121" customFormat="1" ht="27" customHeight="1" x14ac:dyDescent="0.2">
      <c r="A15" s="119"/>
      <c r="B15" s="133" t="s">
        <v>101</v>
      </c>
      <c r="C15" s="119" t="s">
        <v>73</v>
      </c>
      <c r="D15" s="134"/>
      <c r="E15" s="134"/>
      <c r="G15" s="119"/>
      <c r="H15" s="131"/>
    </row>
    <row r="16" spans="1:10" ht="15.75" x14ac:dyDescent="0.25">
      <c r="A16" s="117"/>
      <c r="B16" s="123"/>
      <c r="C16" s="118"/>
      <c r="D16" s="135"/>
      <c r="E16" s="135"/>
      <c r="F16" s="118"/>
      <c r="G16" s="118"/>
      <c r="H16" s="118"/>
      <c r="I16" s="121"/>
      <c r="J16" s="121"/>
    </row>
    <row r="17" spans="1:10" ht="15.75" x14ac:dyDescent="0.25">
      <c r="A17" s="117"/>
      <c r="B17" s="132" t="s">
        <v>86</v>
      </c>
      <c r="C17" s="118"/>
      <c r="D17" s="135"/>
      <c r="E17" s="135"/>
      <c r="F17" s="118"/>
      <c r="G17" s="118"/>
      <c r="H17" s="118"/>
      <c r="I17" s="121"/>
      <c r="J17" s="121"/>
    </row>
    <row r="18" spans="1:10" s="121" customFormat="1" ht="27" customHeight="1" x14ac:dyDescent="0.2">
      <c r="A18" s="119"/>
      <c r="B18" s="133" t="s">
        <v>98</v>
      </c>
      <c r="C18" s="119" t="s">
        <v>74</v>
      </c>
      <c r="D18" s="134"/>
      <c r="E18" s="134"/>
      <c r="G18" s="119"/>
      <c r="H18" s="131"/>
    </row>
    <row r="19" spans="1:10" s="121" customFormat="1" ht="27" customHeight="1" x14ac:dyDescent="0.2">
      <c r="A19" s="119"/>
      <c r="B19" s="133" t="s">
        <v>99</v>
      </c>
      <c r="C19" s="119" t="s">
        <v>75</v>
      </c>
      <c r="D19" s="134"/>
      <c r="E19" s="134"/>
      <c r="G19" s="119"/>
      <c r="H19" s="131"/>
    </row>
    <row r="20" spans="1:10" s="121" customFormat="1" ht="27" customHeight="1" x14ac:dyDescent="0.2">
      <c r="A20" s="119"/>
      <c r="B20" s="133" t="s">
        <v>100</v>
      </c>
      <c r="C20" s="119" t="s">
        <v>76</v>
      </c>
      <c r="D20" s="134"/>
      <c r="E20" s="134"/>
      <c r="G20" s="119"/>
      <c r="H20" s="131"/>
    </row>
    <row r="21" spans="1:10" ht="15.75" x14ac:dyDescent="0.25">
      <c r="A21" s="117"/>
      <c r="B21" s="123"/>
      <c r="C21" s="118"/>
      <c r="D21" s="135"/>
      <c r="E21" s="135"/>
      <c r="F21" s="118"/>
      <c r="G21" s="118"/>
      <c r="H21" s="118"/>
      <c r="I21" s="121"/>
      <c r="J21" s="121"/>
    </row>
    <row r="22" spans="1:10" ht="15.75" x14ac:dyDescent="0.25">
      <c r="A22" s="117"/>
      <c r="B22" s="132" t="s">
        <v>87</v>
      </c>
      <c r="C22" s="118"/>
      <c r="D22" s="135"/>
      <c r="E22" s="135"/>
      <c r="F22" s="118"/>
      <c r="G22" s="118"/>
      <c r="H22" s="118"/>
      <c r="I22" s="121"/>
      <c r="J22" s="121"/>
    </row>
    <row r="23" spans="1:10" s="121" customFormat="1" ht="27" customHeight="1" x14ac:dyDescent="0.2">
      <c r="A23" s="119"/>
      <c r="B23" s="133" t="s">
        <v>130</v>
      </c>
      <c r="C23" s="119"/>
      <c r="D23" s="134"/>
      <c r="E23" s="134"/>
      <c r="G23" s="119"/>
      <c r="H23" s="131"/>
    </row>
    <row r="24" spans="1:10" s="121" customFormat="1" ht="27" customHeight="1" x14ac:dyDescent="0.2">
      <c r="A24" s="119"/>
      <c r="B24" s="133" t="s">
        <v>131</v>
      </c>
      <c r="C24" s="119"/>
      <c r="D24" s="134"/>
      <c r="E24" s="134"/>
      <c r="G24" s="119"/>
      <c r="H24" s="131"/>
    </row>
    <row r="25" spans="1:10" x14ac:dyDescent="0.2">
      <c r="A25" s="117"/>
      <c r="B25" s="117"/>
      <c r="C25" s="117"/>
      <c r="D25" s="117"/>
    </row>
    <row r="26" spans="1:10" x14ac:dyDescent="0.2">
      <c r="A26" s="117"/>
      <c r="B26" s="117"/>
      <c r="C26" s="117"/>
      <c r="D26" s="117"/>
    </row>
    <row r="27" spans="1:10" x14ac:dyDescent="0.2">
      <c r="A27" s="117"/>
      <c r="B27" s="124"/>
      <c r="C27" s="124"/>
      <c r="D27" s="124"/>
      <c r="E27" s="125"/>
    </row>
    <row r="28" spans="1:10" x14ac:dyDescent="0.2">
      <c r="A28" s="117"/>
      <c r="B28" s="117"/>
      <c r="C28" s="117"/>
      <c r="D28" s="117"/>
    </row>
    <row r="29" spans="1:10" x14ac:dyDescent="0.2">
      <c r="A29" s="117"/>
      <c r="B29" s="117"/>
      <c r="C29" s="117"/>
      <c r="D29" s="117"/>
    </row>
    <row r="30" spans="1:10" x14ac:dyDescent="0.2">
      <c r="A30" s="117"/>
      <c r="B30" s="117"/>
      <c r="C30" s="117"/>
      <c r="D30" s="117"/>
    </row>
    <row r="31" spans="1:10" ht="15.75" x14ac:dyDescent="0.2">
      <c r="A31" s="117"/>
      <c r="B31" s="132" t="s">
        <v>85</v>
      </c>
      <c r="C31" s="117"/>
      <c r="D31" s="117"/>
    </row>
    <row r="32" spans="1:10" x14ac:dyDescent="0.2">
      <c r="A32" s="117"/>
      <c r="B32" s="117"/>
      <c r="C32" s="117"/>
      <c r="D32" s="117"/>
    </row>
    <row r="33" spans="1:5" ht="31.5" x14ac:dyDescent="0.2">
      <c r="A33" s="117"/>
      <c r="B33" s="163" t="s">
        <v>153</v>
      </c>
      <c r="C33" s="163" t="s">
        <v>102</v>
      </c>
      <c r="D33" s="136" t="s">
        <v>107</v>
      </c>
      <c r="E33" s="137" t="s">
        <v>160</v>
      </c>
    </row>
    <row r="34" spans="1:5" ht="19.5" customHeight="1" x14ac:dyDescent="0.2">
      <c r="A34" s="117"/>
      <c r="B34" s="138" t="s">
        <v>105</v>
      </c>
      <c r="C34" s="139">
        <v>0.33356999999999998</v>
      </c>
      <c r="D34" s="134"/>
    </row>
    <row r="35" spans="1:5" ht="19.5" customHeight="1" x14ac:dyDescent="0.2">
      <c r="A35" s="117"/>
      <c r="B35" s="138" t="s">
        <v>106</v>
      </c>
      <c r="C35" s="139">
        <v>0.10713520462824085</v>
      </c>
      <c r="D35" s="134"/>
    </row>
    <row r="36" spans="1:5" ht="19.5" customHeight="1" x14ac:dyDescent="0.2">
      <c r="A36" s="117"/>
      <c r="B36" s="138" t="s">
        <v>109</v>
      </c>
      <c r="C36" s="139">
        <v>0.21540000000000001</v>
      </c>
      <c r="D36" s="134"/>
    </row>
    <row r="37" spans="1:5" x14ac:dyDescent="0.2">
      <c r="A37" s="117"/>
      <c r="B37" s="138"/>
      <c r="C37" s="117"/>
      <c r="D37" s="117"/>
    </row>
    <row r="38" spans="1:5" x14ac:dyDescent="0.2">
      <c r="A38" s="117"/>
      <c r="B38" s="117"/>
      <c r="C38" s="117"/>
      <c r="D38" s="117"/>
    </row>
    <row r="39" spans="1:5" ht="31.5" x14ac:dyDescent="0.2">
      <c r="A39" s="117"/>
      <c r="B39" s="163" t="s">
        <v>151</v>
      </c>
      <c r="C39" s="163" t="s">
        <v>152</v>
      </c>
      <c r="D39" s="136" t="s">
        <v>103</v>
      </c>
    </row>
    <row r="40" spans="1:5" ht="19.5" customHeight="1" x14ac:dyDescent="0.2">
      <c r="A40" s="117"/>
      <c r="B40" s="138" t="s">
        <v>104</v>
      </c>
      <c r="C40" s="139">
        <v>3.1415926535000001</v>
      </c>
      <c r="D40" s="134"/>
    </row>
    <row r="41" spans="1:5" ht="19.5" customHeight="1" x14ac:dyDescent="0.2">
      <c r="A41" s="117"/>
      <c r="B41" s="138" t="s">
        <v>108</v>
      </c>
      <c r="C41" s="139">
        <v>1.119</v>
      </c>
      <c r="D41" s="134"/>
    </row>
    <row r="42" spans="1:5" ht="19.5" customHeight="1" x14ac:dyDescent="0.2">
      <c r="A42" s="117"/>
      <c r="B42" s="138" t="s">
        <v>117</v>
      </c>
      <c r="C42" s="139">
        <f>1/3</f>
        <v>0.33333333333333331</v>
      </c>
      <c r="D42" s="134"/>
    </row>
    <row r="43" spans="1:5" x14ac:dyDescent="0.2">
      <c r="A43" s="117"/>
      <c r="B43" s="117"/>
      <c r="C43" s="117"/>
      <c r="D43" s="117"/>
    </row>
    <row r="44" spans="1:5" x14ac:dyDescent="0.2">
      <c r="A44" s="117"/>
      <c r="B44" s="117"/>
      <c r="C44" s="117"/>
      <c r="D44" s="117"/>
    </row>
    <row r="45" spans="1:5" x14ac:dyDescent="0.2">
      <c r="A45" s="117"/>
      <c r="B45" s="124"/>
      <c r="C45" s="124"/>
      <c r="D45" s="124"/>
      <c r="E45" s="125"/>
    </row>
    <row r="46" spans="1:5" x14ac:dyDescent="0.2">
      <c r="A46" s="117"/>
      <c r="B46" s="117"/>
      <c r="C46" s="117"/>
      <c r="D46" s="117"/>
    </row>
    <row r="47" spans="1:5" x14ac:dyDescent="0.2">
      <c r="A47" s="117"/>
      <c r="B47" s="117"/>
      <c r="C47" s="117"/>
      <c r="D47" s="117"/>
    </row>
    <row r="48" spans="1:5" x14ac:dyDescent="0.2">
      <c r="A48" s="117"/>
      <c r="B48" s="117"/>
      <c r="C48" s="117"/>
      <c r="D48" s="117"/>
    </row>
    <row r="49" spans="1:5" ht="15.75" x14ac:dyDescent="0.2">
      <c r="A49" s="117"/>
      <c r="B49" s="132" t="s">
        <v>145</v>
      </c>
      <c r="C49" s="117"/>
      <c r="D49" s="117"/>
    </row>
    <row r="50" spans="1:5" ht="31.5" x14ac:dyDescent="0.2">
      <c r="A50" s="117"/>
      <c r="B50" s="117"/>
      <c r="C50" s="117"/>
      <c r="D50" s="140" t="s">
        <v>95</v>
      </c>
      <c r="E50" s="137" t="s">
        <v>161</v>
      </c>
    </row>
    <row r="51" spans="1:5" ht="25.5" x14ac:dyDescent="0.2">
      <c r="A51" s="117"/>
      <c r="B51" s="163" t="s">
        <v>94</v>
      </c>
      <c r="C51" s="163" t="s">
        <v>93</v>
      </c>
      <c r="D51" s="141" t="s">
        <v>110</v>
      </c>
      <c r="E51" s="137" t="s">
        <v>116</v>
      </c>
    </row>
    <row r="52" spans="1:5" ht="15.75" x14ac:dyDescent="0.2">
      <c r="A52" s="117"/>
      <c r="B52" s="138" t="s">
        <v>88</v>
      </c>
      <c r="C52" s="142">
        <v>12223344.550000001</v>
      </c>
      <c r="D52" s="134"/>
      <c r="E52" s="143"/>
    </row>
    <row r="53" spans="1:5" ht="15.75" x14ac:dyDescent="0.2">
      <c r="A53" s="117"/>
      <c r="B53" s="138" t="s">
        <v>89</v>
      </c>
      <c r="C53" s="142">
        <v>9347891.2200000007</v>
      </c>
      <c r="D53" s="134"/>
      <c r="E53" s="143"/>
    </row>
    <row r="54" spans="1:5" ht="15.75" x14ac:dyDescent="0.2">
      <c r="A54" s="117"/>
      <c r="B54" s="138" t="s">
        <v>90</v>
      </c>
      <c r="C54" s="142">
        <v>16664446.880000001</v>
      </c>
      <c r="D54" s="134"/>
      <c r="E54" s="143"/>
    </row>
    <row r="55" spans="1:5" ht="15.75" x14ac:dyDescent="0.2">
      <c r="A55" s="117"/>
      <c r="B55" s="138" t="s">
        <v>141</v>
      </c>
      <c r="C55" s="142">
        <v>13245789.449999999</v>
      </c>
      <c r="D55" s="134"/>
      <c r="E55" s="143"/>
    </row>
    <row r="56" spans="1:5" ht="15.75" x14ac:dyDescent="0.2">
      <c r="A56" s="117"/>
      <c r="B56" s="138" t="s">
        <v>92</v>
      </c>
      <c r="C56" s="142">
        <v>18545726</v>
      </c>
      <c r="D56" s="134"/>
      <c r="E56" s="143"/>
    </row>
    <row r="57" spans="1:5" x14ac:dyDescent="0.2">
      <c r="A57" s="117"/>
      <c r="B57" s="117"/>
      <c r="C57" s="117"/>
      <c r="D57" s="144"/>
      <c r="E57" s="145"/>
    </row>
    <row r="58" spans="1:5" x14ac:dyDescent="0.2">
      <c r="A58" s="117"/>
      <c r="B58" s="117"/>
      <c r="C58" s="117"/>
      <c r="D58" s="146"/>
      <c r="E58" s="145"/>
    </row>
    <row r="59" spans="1:5" ht="31.5" x14ac:dyDescent="0.2">
      <c r="A59" s="117"/>
      <c r="B59" s="117"/>
      <c r="C59" s="117"/>
      <c r="D59" s="140" t="s">
        <v>96</v>
      </c>
      <c r="E59" s="137" t="s">
        <v>162</v>
      </c>
    </row>
    <row r="60" spans="1:5" ht="26.1" customHeight="1" x14ac:dyDescent="0.2">
      <c r="A60" s="117"/>
      <c r="B60" s="163" t="s">
        <v>94</v>
      </c>
      <c r="C60" s="163" t="s">
        <v>93</v>
      </c>
      <c r="D60" s="141" t="s">
        <v>110</v>
      </c>
      <c r="E60" s="137" t="s">
        <v>116</v>
      </c>
    </row>
    <row r="61" spans="1:5" ht="15.75" x14ac:dyDescent="0.2">
      <c r="A61" s="117"/>
      <c r="B61" s="138" t="s">
        <v>88</v>
      </c>
      <c r="C61" s="142">
        <v>12223344.550000001</v>
      </c>
      <c r="D61" s="134"/>
      <c r="E61" s="147"/>
    </row>
    <row r="62" spans="1:5" ht="15.75" x14ac:dyDescent="0.2">
      <c r="A62" s="117"/>
      <c r="B62" s="138" t="s">
        <v>89</v>
      </c>
      <c r="C62" s="142">
        <v>9347891.2200000007</v>
      </c>
      <c r="D62" s="134"/>
      <c r="E62" s="147"/>
    </row>
    <row r="63" spans="1:5" ht="15.75" x14ac:dyDescent="0.2">
      <c r="A63" s="117"/>
      <c r="B63" s="138" t="s">
        <v>90</v>
      </c>
      <c r="C63" s="142">
        <v>16664446.880000001</v>
      </c>
      <c r="D63" s="134"/>
      <c r="E63" s="147"/>
    </row>
    <row r="64" spans="1:5" ht="15.75" x14ac:dyDescent="0.2">
      <c r="A64" s="117"/>
      <c r="B64" s="138" t="s">
        <v>141</v>
      </c>
      <c r="C64" s="142">
        <v>13245789.449999999</v>
      </c>
      <c r="D64" s="134"/>
      <c r="E64" s="147"/>
    </row>
    <row r="65" spans="1:6" ht="15.75" x14ac:dyDescent="0.2">
      <c r="A65" s="117"/>
      <c r="B65" s="138" t="s">
        <v>92</v>
      </c>
      <c r="C65" s="142">
        <v>18545726</v>
      </c>
      <c r="D65" s="134"/>
      <c r="E65" s="147"/>
    </row>
    <row r="66" spans="1:6" x14ac:dyDescent="0.2">
      <c r="A66" s="117"/>
      <c r="B66" s="117"/>
      <c r="C66" s="117"/>
      <c r="D66" s="144"/>
      <c r="E66" s="147"/>
    </row>
    <row r="67" spans="1:6" ht="15.75" x14ac:dyDescent="0.2">
      <c r="A67" s="117"/>
      <c r="B67" s="132"/>
      <c r="C67" s="117"/>
      <c r="D67" s="146"/>
      <c r="E67" s="147"/>
    </row>
    <row r="68" spans="1:6" ht="15.75" x14ac:dyDescent="0.2">
      <c r="A68" s="117"/>
      <c r="B68" s="117"/>
      <c r="C68" s="117"/>
      <c r="D68" s="140" t="s">
        <v>93</v>
      </c>
      <c r="E68" s="137" t="s">
        <v>148</v>
      </c>
    </row>
    <row r="69" spans="1:6" ht="25.5" x14ac:dyDescent="0.2">
      <c r="A69" s="117"/>
      <c r="B69" s="163" t="s">
        <v>94</v>
      </c>
      <c r="C69" s="163" t="s">
        <v>93</v>
      </c>
      <c r="D69" s="141" t="s">
        <v>149</v>
      </c>
      <c r="E69" s="137" t="s">
        <v>159</v>
      </c>
      <c r="F69" s="153"/>
    </row>
    <row r="70" spans="1:6" ht="15.75" x14ac:dyDescent="0.2">
      <c r="A70" s="117"/>
      <c r="B70" s="138" t="s">
        <v>88</v>
      </c>
      <c r="C70" s="142">
        <v>12223344.550000001</v>
      </c>
      <c r="D70" s="155" t="s">
        <v>146</v>
      </c>
      <c r="E70" s="148"/>
    </row>
    <row r="71" spans="1:6" ht="15.75" x14ac:dyDescent="0.2">
      <c r="A71" s="117"/>
      <c r="B71" s="138" t="s">
        <v>89</v>
      </c>
      <c r="C71" s="142">
        <v>9347891.2200000007</v>
      </c>
      <c r="D71" s="134"/>
    </row>
    <row r="72" spans="1:6" ht="15.75" x14ac:dyDescent="0.2">
      <c r="A72" s="117"/>
      <c r="B72" s="138" t="s">
        <v>90</v>
      </c>
      <c r="C72" s="142">
        <v>16664446.880000001</v>
      </c>
      <c r="D72" s="134"/>
    </row>
    <row r="73" spans="1:6" ht="15.75" x14ac:dyDescent="0.2">
      <c r="A73" s="117"/>
      <c r="B73" s="138" t="s">
        <v>141</v>
      </c>
      <c r="C73" s="142">
        <v>13245789.449999999</v>
      </c>
      <c r="D73" s="134"/>
    </row>
    <row r="74" spans="1:6" ht="15.75" x14ac:dyDescent="0.2">
      <c r="A74" s="117"/>
      <c r="B74" s="138" t="s">
        <v>92</v>
      </c>
      <c r="C74" s="142">
        <v>18545726</v>
      </c>
      <c r="D74" s="134"/>
    </row>
    <row r="77" spans="1:6" x14ac:dyDescent="0.2">
      <c r="A77" s="117"/>
      <c r="B77" s="124"/>
      <c r="C77" s="124"/>
      <c r="D77" s="124"/>
      <c r="E77" s="125"/>
    </row>
    <row r="78" spans="1:6" x14ac:dyDescent="0.2">
      <c r="A78" s="117"/>
      <c r="B78" s="117"/>
      <c r="C78" s="117"/>
      <c r="D78" s="117"/>
    </row>
    <row r="79" spans="1:6" x14ac:dyDescent="0.2">
      <c r="A79" s="117"/>
      <c r="B79" s="117"/>
      <c r="C79" s="117"/>
      <c r="D79" s="117"/>
    </row>
    <row r="80" spans="1:6" x14ac:dyDescent="0.2">
      <c r="A80" s="117"/>
      <c r="B80" s="117"/>
      <c r="C80" s="117"/>
      <c r="D80" s="117"/>
    </row>
    <row r="81" spans="1:5" ht="15.75" x14ac:dyDescent="0.2">
      <c r="A81" s="117"/>
      <c r="B81" s="132" t="s">
        <v>142</v>
      </c>
      <c r="C81" s="117"/>
      <c r="D81" s="117"/>
    </row>
    <row r="82" spans="1:5" x14ac:dyDescent="0.2">
      <c r="A82" s="117"/>
      <c r="B82" s="117"/>
      <c r="C82" s="117"/>
      <c r="D82" s="117"/>
    </row>
    <row r="83" spans="1:5" ht="31.5" x14ac:dyDescent="0.2">
      <c r="A83" s="117"/>
      <c r="B83" s="163" t="s">
        <v>150</v>
      </c>
      <c r="C83" s="163" t="s">
        <v>120</v>
      </c>
      <c r="D83" s="136" t="s">
        <v>147</v>
      </c>
      <c r="E83" s="137" t="s">
        <v>128</v>
      </c>
    </row>
    <row r="84" spans="1:5" ht="15.75" x14ac:dyDescent="0.2">
      <c r="A84" s="117"/>
      <c r="B84" s="138" t="s">
        <v>119</v>
      </c>
      <c r="C84" s="149">
        <v>3857.33</v>
      </c>
      <c r="D84" s="155" t="s">
        <v>158</v>
      </c>
    </row>
    <row r="85" spans="1:5" ht="15.75" x14ac:dyDescent="0.2">
      <c r="A85" s="117"/>
      <c r="B85" s="138" t="s">
        <v>124</v>
      </c>
      <c r="C85" s="149">
        <v>4215.75</v>
      </c>
      <c r="D85" s="134"/>
    </row>
    <row r="86" spans="1:5" ht="15.75" x14ac:dyDescent="0.2">
      <c r="A86" s="117"/>
      <c r="B86" s="138" t="s">
        <v>125</v>
      </c>
      <c r="C86" s="149">
        <v>2993.36</v>
      </c>
      <c r="D86" s="134"/>
    </row>
    <row r="87" spans="1:5" ht="15.75" x14ac:dyDescent="0.2">
      <c r="A87" s="117"/>
      <c r="B87" s="138" t="s">
        <v>121</v>
      </c>
      <c r="C87" s="149">
        <v>3623.76</v>
      </c>
      <c r="D87" s="134"/>
    </row>
    <row r="88" spans="1:5" ht="15.75" x14ac:dyDescent="0.2">
      <c r="A88" s="117"/>
      <c r="B88" s="138" t="s">
        <v>122</v>
      </c>
      <c r="C88" s="149">
        <v>4013.15</v>
      </c>
      <c r="D88" s="134"/>
    </row>
    <row r="89" spans="1:5" ht="15.75" x14ac:dyDescent="0.2">
      <c r="A89" s="117"/>
      <c r="B89" s="138" t="s">
        <v>123</v>
      </c>
      <c r="C89" s="150" t="s">
        <v>126</v>
      </c>
      <c r="D89" s="134"/>
    </row>
    <row r="90" spans="1:5" x14ac:dyDescent="0.2">
      <c r="A90" s="117"/>
      <c r="B90" s="117"/>
      <c r="C90" s="117"/>
      <c r="D90" s="117"/>
    </row>
    <row r="91" spans="1:5" x14ac:dyDescent="0.2">
      <c r="A91" s="117"/>
      <c r="B91" s="122" t="s">
        <v>129</v>
      </c>
      <c r="C91" s="117"/>
      <c r="D91" s="117"/>
    </row>
    <row r="92" spans="1:5" x14ac:dyDescent="0.2">
      <c r="B92" s="122" t="s">
        <v>127</v>
      </c>
    </row>
    <row r="95" spans="1:5" x14ac:dyDescent="0.2">
      <c r="A95" s="117"/>
      <c r="B95" s="124"/>
      <c r="C95" s="124"/>
      <c r="D95" s="124"/>
      <c r="E95" s="125"/>
    </row>
    <row r="96" spans="1:5" x14ac:dyDescent="0.2">
      <c r="A96" s="117"/>
      <c r="B96" s="117"/>
      <c r="C96" s="117"/>
      <c r="D96" s="117"/>
    </row>
    <row r="97" spans="1:4" x14ac:dyDescent="0.2">
      <c r="A97" s="117"/>
      <c r="B97" s="117"/>
      <c r="C97" s="117"/>
      <c r="D97" s="117"/>
    </row>
    <row r="99" spans="1:4" ht="21" x14ac:dyDescent="0.35">
      <c r="B99" s="151" t="s">
        <v>134</v>
      </c>
    </row>
    <row r="101" spans="1:4" x14ac:dyDescent="0.2">
      <c r="B101" s="122" t="s">
        <v>135</v>
      </c>
    </row>
    <row r="102" spans="1:4" x14ac:dyDescent="0.2">
      <c r="B102" s="122" t="s">
        <v>136</v>
      </c>
    </row>
    <row r="103" spans="1:4" x14ac:dyDescent="0.2">
      <c r="B103" s="152" t="s">
        <v>137</v>
      </c>
    </row>
    <row r="104" spans="1:4" ht="15.75" x14ac:dyDescent="0.25">
      <c r="B104" s="152" t="s">
        <v>138</v>
      </c>
    </row>
    <row r="105" spans="1:4" ht="15.75" x14ac:dyDescent="0.25">
      <c r="B105" s="152" t="s">
        <v>139</v>
      </c>
    </row>
    <row r="106" spans="1:4" ht="15.75" x14ac:dyDescent="0.25">
      <c r="B106" s="152" t="s">
        <v>140</v>
      </c>
    </row>
  </sheetData>
  <mergeCells count="1">
    <mergeCell ref="B6:C6"/>
  </mergeCells>
  <pageMargins left="0.7" right="0.7" top="0.78740157499999996" bottom="0.78740157499999996" header="0.3" footer="0.3"/>
  <pageSetup paperSize="9" orientation="landscape" horizontalDpi="4294967292" verticalDpi="4294967292" r:id="rId1"/>
  <headerFooter>
    <oddHeader>&amp;L&amp;"-,Standard"&amp;12MS Excel 2010 - &amp;"-,Fett"&amp;A&amp;R&amp;"-,Standard"&amp;P von &amp;N</oddHeader>
    <oddFooter>&amp;R&amp;"-,Standard"datenkater.de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zoomScaleNormal="100" zoomScalePageLayoutView="70" workbookViewId="0">
      <selection activeCell="A2" sqref="A2"/>
    </sheetView>
  </sheetViews>
  <sheetFormatPr baseColWidth="10" defaultRowHeight="14.25" x14ac:dyDescent="0.2"/>
  <cols>
    <col min="1" max="1" width="3.875" customWidth="1"/>
    <col min="2" max="2" width="27.25" style="122" customWidth="1"/>
    <col min="3" max="3" width="21.875" bestFit="1" customWidth="1"/>
    <col min="4" max="4" width="20" customWidth="1"/>
    <col min="5" max="5" width="20.875" customWidth="1"/>
    <col min="6" max="6" width="13.125" customWidth="1"/>
  </cols>
  <sheetData>
    <row r="1" spans="1:10" s="162" customFormat="1" ht="50.1" customHeight="1" x14ac:dyDescent="0.2">
      <c r="A1" s="160" t="s">
        <v>132</v>
      </c>
      <c r="B1" s="161"/>
    </row>
    <row r="2" spans="1:10" ht="15.75" x14ac:dyDescent="0.25">
      <c r="B2" s="82" t="s">
        <v>84</v>
      </c>
      <c r="C2" s="3"/>
      <c r="D2" s="2"/>
      <c r="E2" s="12"/>
      <c r="F2" s="3"/>
      <c r="G2" s="3"/>
      <c r="H2" s="3"/>
      <c r="I2" s="1"/>
      <c r="J2" s="1"/>
    </row>
    <row r="3" spans="1:10" ht="15.75" x14ac:dyDescent="0.25">
      <c r="B3" s="82" t="s">
        <v>83</v>
      </c>
      <c r="C3" s="3"/>
      <c r="D3" s="2"/>
      <c r="E3" s="12"/>
      <c r="F3" s="3"/>
      <c r="G3" s="3"/>
      <c r="H3" s="3"/>
      <c r="I3" s="1"/>
      <c r="J3" s="1"/>
    </row>
    <row r="4" spans="1:10" ht="15.75" x14ac:dyDescent="0.25">
      <c r="B4" s="102" t="s">
        <v>118</v>
      </c>
      <c r="C4" s="3"/>
      <c r="D4" s="2"/>
      <c r="E4" s="12"/>
      <c r="F4" s="3"/>
      <c r="G4" s="3"/>
      <c r="H4" s="3"/>
      <c r="I4" s="1"/>
      <c r="J4" s="1"/>
    </row>
    <row r="5" spans="1:10" ht="15" x14ac:dyDescent="0.2">
      <c r="A5" s="102"/>
      <c r="B5" s="123"/>
      <c r="C5" s="3"/>
      <c r="D5" s="102"/>
      <c r="F5" s="3"/>
      <c r="G5" s="3"/>
      <c r="H5" s="3"/>
      <c r="I5" s="1"/>
      <c r="J5" s="1"/>
    </row>
    <row r="6" spans="1:10" ht="29.25" customHeight="1" x14ac:dyDescent="0.2">
      <c r="A6" s="102"/>
      <c r="B6" s="177" t="s">
        <v>78</v>
      </c>
      <c r="C6" s="177"/>
      <c r="D6" s="102"/>
      <c r="F6" s="3"/>
      <c r="G6" s="3"/>
      <c r="H6" s="3"/>
      <c r="I6" s="1"/>
      <c r="J6" s="1"/>
    </row>
    <row r="7" spans="1:10" ht="15" x14ac:dyDescent="0.2">
      <c r="A7" s="102"/>
      <c r="B7" s="123"/>
      <c r="C7" s="3"/>
      <c r="D7" s="102"/>
      <c r="F7" s="3"/>
      <c r="G7" s="3"/>
      <c r="H7" s="3"/>
      <c r="I7" s="1"/>
      <c r="J7" s="1"/>
    </row>
    <row r="8" spans="1:10" ht="15" x14ac:dyDescent="0.2">
      <c r="A8" s="102"/>
      <c r="B8" s="124"/>
      <c r="C8" s="103"/>
      <c r="D8" s="103"/>
      <c r="E8" s="93"/>
      <c r="F8" s="3"/>
      <c r="G8" s="3"/>
      <c r="H8" s="3"/>
      <c r="I8" s="1"/>
      <c r="J8" s="1"/>
    </row>
    <row r="9" spans="1:10" ht="15" x14ac:dyDescent="0.2">
      <c r="A9" s="102"/>
      <c r="B9" s="123"/>
      <c r="C9" s="3"/>
      <c r="D9" s="102"/>
      <c r="F9" s="3"/>
      <c r="G9" s="3"/>
      <c r="H9" s="3"/>
      <c r="I9" s="1"/>
      <c r="J9" s="1"/>
    </row>
    <row r="10" spans="1:10" ht="15" x14ac:dyDescent="0.2">
      <c r="A10" s="102"/>
      <c r="B10" s="123"/>
      <c r="C10" s="3"/>
      <c r="D10" s="102"/>
      <c r="F10" s="3"/>
      <c r="G10" s="3"/>
      <c r="H10" s="3"/>
      <c r="I10" s="1"/>
      <c r="J10" s="1"/>
    </row>
    <row r="11" spans="1:10" s="81" customFormat="1" ht="31.5" x14ac:dyDescent="0.2">
      <c r="A11" s="80"/>
      <c r="B11" s="127"/>
      <c r="C11" s="104"/>
      <c r="D11" s="163" t="s">
        <v>157</v>
      </c>
      <c r="E11" s="163" t="s">
        <v>77</v>
      </c>
      <c r="G11" s="80"/>
      <c r="H11" s="79"/>
    </row>
    <row r="12" spans="1:10" s="1" customFormat="1" ht="27" customHeight="1" x14ac:dyDescent="0.2">
      <c r="A12" s="2"/>
      <c r="B12" s="121"/>
      <c r="C12" s="82"/>
      <c r="D12" s="111">
        <f>10000/3</f>
        <v>3333.3333333333335</v>
      </c>
      <c r="E12" s="112">
        <v>1.95583</v>
      </c>
      <c r="G12" s="2"/>
      <c r="H12" s="15"/>
    </row>
    <row r="13" spans="1:10" ht="15.75" x14ac:dyDescent="0.2">
      <c r="A13" s="102"/>
      <c r="B13" s="132" t="s">
        <v>85</v>
      </c>
      <c r="C13" s="3"/>
      <c r="D13" s="102"/>
      <c r="E13" s="102"/>
      <c r="F13" s="3"/>
      <c r="G13" s="3"/>
      <c r="H13" s="3"/>
      <c r="I13" s="1"/>
      <c r="J13" s="1"/>
    </row>
    <row r="14" spans="1:10" s="1" customFormat="1" ht="27" customHeight="1" x14ac:dyDescent="0.2">
      <c r="A14" s="2"/>
      <c r="B14" s="133" t="s">
        <v>97</v>
      </c>
      <c r="C14" s="2" t="s">
        <v>72</v>
      </c>
      <c r="D14" s="95">
        <f>ROUND(D12, 1)</f>
        <v>3333.3</v>
      </c>
      <c r="E14" s="95">
        <f>ROUND(E12, 1)</f>
        <v>2</v>
      </c>
      <c r="G14" s="2"/>
      <c r="H14" s="15"/>
    </row>
    <row r="15" spans="1:10" s="1" customFormat="1" ht="27" customHeight="1" x14ac:dyDescent="0.2">
      <c r="A15" s="2"/>
      <c r="B15" s="133" t="s">
        <v>101</v>
      </c>
      <c r="C15" s="2" t="s">
        <v>73</v>
      </c>
      <c r="D15" s="95">
        <f>ROUND(D12, 2)</f>
        <v>3333.33</v>
      </c>
      <c r="E15" s="95">
        <f>ROUND(E12, 2)</f>
        <v>1.96</v>
      </c>
      <c r="G15" s="2"/>
      <c r="H15" s="15"/>
    </row>
    <row r="16" spans="1:10" ht="15.75" x14ac:dyDescent="0.25">
      <c r="A16" s="102"/>
      <c r="B16" s="123"/>
      <c r="C16" s="3"/>
      <c r="D16" s="94"/>
      <c r="E16" s="94"/>
      <c r="F16" s="3"/>
      <c r="G16" s="3"/>
      <c r="H16" s="3"/>
      <c r="I16" s="1"/>
      <c r="J16" s="1"/>
    </row>
    <row r="17" spans="1:10" ht="15.75" x14ac:dyDescent="0.25">
      <c r="A17" s="102"/>
      <c r="B17" s="132" t="s">
        <v>86</v>
      </c>
      <c r="C17" s="3"/>
      <c r="D17" s="94"/>
      <c r="E17" s="94"/>
      <c r="F17" s="3"/>
      <c r="G17" s="3"/>
      <c r="H17" s="3"/>
      <c r="I17" s="1"/>
      <c r="J17" s="1"/>
    </row>
    <row r="18" spans="1:10" s="1" customFormat="1" ht="27" customHeight="1" x14ac:dyDescent="0.2">
      <c r="A18" s="2"/>
      <c r="B18" s="133" t="s">
        <v>98</v>
      </c>
      <c r="C18" s="2" t="s">
        <v>74</v>
      </c>
      <c r="D18" s="95">
        <f>ROUND(D12, -1)</f>
        <v>3330</v>
      </c>
      <c r="E18" s="95">
        <f>ROUND(E12, -1)</f>
        <v>0</v>
      </c>
      <c r="G18" s="2"/>
      <c r="H18" s="15"/>
    </row>
    <row r="19" spans="1:10" s="1" customFormat="1" ht="27" customHeight="1" x14ac:dyDescent="0.2">
      <c r="A19" s="2"/>
      <c r="B19" s="133" t="s">
        <v>99</v>
      </c>
      <c r="C19" s="2" t="s">
        <v>75</v>
      </c>
      <c r="D19" s="95">
        <f>ROUND(D12, -2)</f>
        <v>3300</v>
      </c>
      <c r="E19" s="95">
        <f>ROUND(E12, -2)</f>
        <v>0</v>
      </c>
      <c r="G19" s="2"/>
      <c r="H19" s="15"/>
    </row>
    <row r="20" spans="1:10" s="1" customFormat="1" ht="27" customHeight="1" x14ac:dyDescent="0.2">
      <c r="A20" s="2"/>
      <c r="B20" s="133" t="s">
        <v>100</v>
      </c>
      <c r="C20" s="2" t="s">
        <v>76</v>
      </c>
      <c r="D20" s="95">
        <f>ROUND(D12, -3)</f>
        <v>3000</v>
      </c>
      <c r="E20" s="95">
        <f>ROUND(E12, -3)</f>
        <v>0</v>
      </c>
      <c r="G20" s="2"/>
      <c r="H20" s="15"/>
    </row>
    <row r="21" spans="1:10" ht="15.75" x14ac:dyDescent="0.25">
      <c r="A21" s="102"/>
      <c r="B21" s="123"/>
      <c r="C21" s="3"/>
      <c r="D21" s="94"/>
      <c r="E21" s="94"/>
      <c r="F21" s="3"/>
      <c r="G21" s="3"/>
      <c r="H21" s="3"/>
      <c r="I21" s="1"/>
      <c r="J21" s="1"/>
    </row>
    <row r="22" spans="1:10" ht="15.75" x14ac:dyDescent="0.25">
      <c r="A22" s="102"/>
      <c r="B22" s="132" t="s">
        <v>87</v>
      </c>
      <c r="C22" s="3"/>
      <c r="D22" s="94"/>
      <c r="E22" s="94"/>
      <c r="F22" s="3"/>
      <c r="G22" s="3"/>
      <c r="H22" s="3"/>
      <c r="I22" s="1"/>
      <c r="J22" s="1"/>
    </row>
    <row r="23" spans="1:10" s="1" customFormat="1" ht="27" customHeight="1" x14ac:dyDescent="0.2">
      <c r="A23" s="2"/>
      <c r="B23" s="133" t="s">
        <v>130</v>
      </c>
      <c r="C23" s="2"/>
      <c r="D23" s="95">
        <f>ROUNDDOWN(D12,1)</f>
        <v>3333.3</v>
      </c>
      <c r="E23" s="95">
        <f>ROUNDDOWN(E12,1)</f>
        <v>1.9</v>
      </c>
      <c r="G23" s="2"/>
      <c r="H23" s="15"/>
    </row>
    <row r="24" spans="1:10" s="1" customFormat="1" ht="27" customHeight="1" x14ac:dyDescent="0.2">
      <c r="A24" s="2"/>
      <c r="B24" s="133" t="s">
        <v>131</v>
      </c>
      <c r="C24" s="2"/>
      <c r="D24" s="95">
        <f>ROUNDUP(D12,1)</f>
        <v>3333.4</v>
      </c>
      <c r="E24" s="95">
        <f>ROUNDUP(E12,1)</f>
        <v>2</v>
      </c>
      <c r="G24" s="2"/>
      <c r="H24" s="15"/>
    </row>
    <row r="25" spans="1:10" x14ac:dyDescent="0.2">
      <c r="A25" s="102"/>
      <c r="B25" s="117"/>
      <c r="C25" s="102"/>
      <c r="D25" s="102"/>
    </row>
    <row r="26" spans="1:10" x14ac:dyDescent="0.2">
      <c r="A26" s="102"/>
      <c r="B26" s="117"/>
      <c r="C26" s="102"/>
      <c r="D26" s="102"/>
    </row>
    <row r="27" spans="1:10" x14ac:dyDescent="0.2">
      <c r="A27" s="102"/>
      <c r="B27" s="124"/>
      <c r="C27" s="103"/>
      <c r="D27" s="103"/>
      <c r="E27" s="93"/>
    </row>
    <row r="28" spans="1:10" x14ac:dyDescent="0.2">
      <c r="A28" s="102"/>
      <c r="B28" s="117"/>
      <c r="C28" s="102"/>
      <c r="D28" s="102"/>
    </row>
    <row r="29" spans="1:10" x14ac:dyDescent="0.2">
      <c r="A29" s="102"/>
      <c r="B29" s="117"/>
      <c r="C29" s="102"/>
      <c r="D29" s="102"/>
    </row>
    <row r="30" spans="1:10" x14ac:dyDescent="0.2">
      <c r="A30" s="102"/>
      <c r="B30" s="117"/>
      <c r="C30" s="102"/>
      <c r="D30" s="102"/>
    </row>
    <row r="31" spans="1:10" ht="15.75" x14ac:dyDescent="0.2">
      <c r="A31" s="102"/>
      <c r="B31" s="132" t="s">
        <v>85</v>
      </c>
      <c r="C31" s="102"/>
      <c r="D31" s="102"/>
    </row>
    <row r="32" spans="1:10" x14ac:dyDescent="0.2">
      <c r="A32" s="102"/>
      <c r="B32" s="117"/>
      <c r="C32" s="102"/>
      <c r="D32" s="102"/>
    </row>
    <row r="33" spans="1:5" ht="31.5" x14ac:dyDescent="0.2">
      <c r="A33" s="102"/>
      <c r="B33" s="163" t="s">
        <v>153</v>
      </c>
      <c r="C33" s="163" t="s">
        <v>102</v>
      </c>
      <c r="D33" s="89" t="s">
        <v>107</v>
      </c>
      <c r="E33" s="92" t="s">
        <v>160</v>
      </c>
    </row>
    <row r="34" spans="1:5" ht="19.5" customHeight="1" x14ac:dyDescent="0.2">
      <c r="A34" s="102"/>
      <c r="B34" s="138" t="s">
        <v>105</v>
      </c>
      <c r="C34" s="101">
        <v>0.33356999999999998</v>
      </c>
      <c r="D34" s="100">
        <f>ROUND(C34,1)</f>
        <v>0.3</v>
      </c>
    </row>
    <row r="35" spans="1:5" ht="19.5" customHeight="1" x14ac:dyDescent="0.2">
      <c r="A35" s="102"/>
      <c r="B35" s="138" t="s">
        <v>106</v>
      </c>
      <c r="C35" s="101">
        <v>0.10713520462824085</v>
      </c>
      <c r="D35" s="100">
        <f t="shared" ref="D35:D36" si="0">ROUND(C35,1)</f>
        <v>0.1</v>
      </c>
    </row>
    <row r="36" spans="1:5" ht="19.5" customHeight="1" x14ac:dyDescent="0.2">
      <c r="A36" s="102"/>
      <c r="B36" s="138" t="s">
        <v>109</v>
      </c>
      <c r="C36" s="101">
        <v>0.21540000000000001</v>
      </c>
      <c r="D36" s="100">
        <f t="shared" si="0"/>
        <v>0.2</v>
      </c>
    </row>
    <row r="37" spans="1:5" x14ac:dyDescent="0.2">
      <c r="A37" s="102"/>
      <c r="B37" s="138"/>
      <c r="C37" s="102"/>
      <c r="D37" s="102"/>
    </row>
    <row r="38" spans="1:5" x14ac:dyDescent="0.2">
      <c r="A38" s="102"/>
      <c r="B38" s="117"/>
      <c r="C38" s="102"/>
      <c r="D38" s="102"/>
    </row>
    <row r="39" spans="1:5" ht="31.5" x14ac:dyDescent="0.2">
      <c r="A39" s="102"/>
      <c r="B39" s="163" t="s">
        <v>151</v>
      </c>
      <c r="C39" s="163" t="s">
        <v>152</v>
      </c>
      <c r="D39" s="89" t="s">
        <v>103</v>
      </c>
    </row>
    <row r="40" spans="1:5" ht="19.5" customHeight="1" x14ac:dyDescent="0.2">
      <c r="A40" s="102"/>
      <c r="B40" s="138" t="s">
        <v>104</v>
      </c>
      <c r="C40" s="101">
        <v>3.1415926535000001</v>
      </c>
      <c r="D40" s="100">
        <f>ROUND(C40,2)</f>
        <v>3.14</v>
      </c>
    </row>
    <row r="41" spans="1:5" ht="19.5" customHeight="1" x14ac:dyDescent="0.2">
      <c r="A41" s="102"/>
      <c r="B41" s="138" t="s">
        <v>108</v>
      </c>
      <c r="C41" s="101">
        <v>1.119</v>
      </c>
      <c r="D41" s="100">
        <f t="shared" ref="D41:D42" si="1">ROUND(C41,2)</f>
        <v>1.1200000000000001</v>
      </c>
    </row>
    <row r="42" spans="1:5" ht="19.5" customHeight="1" x14ac:dyDescent="0.2">
      <c r="A42" s="102"/>
      <c r="B42" s="138" t="s">
        <v>117</v>
      </c>
      <c r="C42" s="101">
        <f>1/3</f>
        <v>0.33333333333333331</v>
      </c>
      <c r="D42" s="100">
        <f t="shared" si="1"/>
        <v>0.33</v>
      </c>
    </row>
    <row r="43" spans="1:5" x14ac:dyDescent="0.2">
      <c r="A43" s="102"/>
      <c r="B43" s="117"/>
      <c r="C43" s="102"/>
      <c r="D43" s="102"/>
    </row>
    <row r="44" spans="1:5" x14ac:dyDescent="0.2">
      <c r="A44" s="102"/>
      <c r="B44" s="117"/>
      <c r="C44" s="102"/>
      <c r="D44" s="102"/>
    </row>
    <row r="45" spans="1:5" x14ac:dyDescent="0.2">
      <c r="A45" s="102"/>
      <c r="B45" s="124"/>
      <c r="C45" s="103"/>
      <c r="D45" s="103"/>
      <c r="E45" s="93"/>
    </row>
    <row r="46" spans="1:5" x14ac:dyDescent="0.2">
      <c r="A46" s="102"/>
      <c r="B46" s="117"/>
      <c r="C46" s="102"/>
      <c r="D46" s="102"/>
    </row>
    <row r="47" spans="1:5" x14ac:dyDescent="0.2">
      <c r="A47" s="102"/>
      <c r="B47" s="117"/>
      <c r="C47" s="102"/>
      <c r="D47" s="102"/>
    </row>
    <row r="48" spans="1:5" x14ac:dyDescent="0.2">
      <c r="A48" s="102"/>
      <c r="B48" s="117"/>
      <c r="C48" s="102"/>
      <c r="D48" s="102"/>
    </row>
    <row r="49" spans="1:5" ht="15.75" x14ac:dyDescent="0.2">
      <c r="A49" s="102"/>
      <c r="B49" s="132" t="s">
        <v>145</v>
      </c>
      <c r="C49" s="102"/>
      <c r="D49" s="102"/>
    </row>
    <row r="50" spans="1:5" ht="31.5" x14ac:dyDescent="0.2">
      <c r="A50" s="102"/>
      <c r="B50" s="117"/>
      <c r="C50" s="102"/>
      <c r="D50" s="90" t="s">
        <v>95</v>
      </c>
      <c r="E50" s="92" t="s">
        <v>161</v>
      </c>
    </row>
    <row r="51" spans="1:5" ht="25.5" x14ac:dyDescent="0.2">
      <c r="A51" s="102"/>
      <c r="B51" s="163" t="s">
        <v>94</v>
      </c>
      <c r="C51" s="163" t="s">
        <v>93</v>
      </c>
      <c r="D51" s="91" t="s">
        <v>110</v>
      </c>
      <c r="E51" s="92" t="s">
        <v>116</v>
      </c>
    </row>
    <row r="52" spans="1:5" ht="15.75" x14ac:dyDescent="0.2">
      <c r="A52" s="102"/>
      <c r="B52" s="138" t="s">
        <v>88</v>
      </c>
      <c r="C52" s="106">
        <v>12223344.550000001</v>
      </c>
      <c r="D52" s="96">
        <f>ROUND(C52,0)</f>
        <v>12223345</v>
      </c>
      <c r="E52" s="88"/>
    </row>
    <row r="53" spans="1:5" ht="15.75" x14ac:dyDescent="0.2">
      <c r="A53" s="102"/>
      <c r="B53" s="138" t="s">
        <v>89</v>
      </c>
      <c r="C53" s="106">
        <v>9347891.2200000007</v>
      </c>
      <c r="D53" s="96">
        <f t="shared" ref="D53:D56" si="2">ROUND(C53,0)</f>
        <v>9347891</v>
      </c>
      <c r="E53" s="88"/>
    </row>
    <row r="54" spans="1:5" ht="15.75" x14ac:dyDescent="0.2">
      <c r="A54" s="102"/>
      <c r="B54" s="138" t="s">
        <v>90</v>
      </c>
      <c r="C54" s="106">
        <v>16664446.880000001</v>
      </c>
      <c r="D54" s="96">
        <f t="shared" si="2"/>
        <v>16664447</v>
      </c>
      <c r="E54" s="88"/>
    </row>
    <row r="55" spans="1:5" ht="15.75" x14ac:dyDescent="0.2">
      <c r="A55" s="102"/>
      <c r="B55" s="138" t="s">
        <v>91</v>
      </c>
      <c r="C55" s="106">
        <v>13245789.449999999</v>
      </c>
      <c r="D55" s="96">
        <f t="shared" si="2"/>
        <v>13245789</v>
      </c>
      <c r="E55" s="88"/>
    </row>
    <row r="56" spans="1:5" ht="15.75" x14ac:dyDescent="0.2">
      <c r="A56" s="102"/>
      <c r="B56" s="138" t="s">
        <v>92</v>
      </c>
      <c r="C56" s="106">
        <v>18545726</v>
      </c>
      <c r="D56" s="96">
        <f t="shared" si="2"/>
        <v>18545726</v>
      </c>
      <c r="E56" s="88"/>
    </row>
    <row r="57" spans="1:5" x14ac:dyDescent="0.2">
      <c r="A57" s="102"/>
      <c r="B57" s="117"/>
      <c r="C57" s="102"/>
      <c r="D57" s="107"/>
      <c r="E57" s="86"/>
    </row>
    <row r="58" spans="1:5" x14ac:dyDescent="0.2">
      <c r="A58" s="102"/>
      <c r="B58" s="117"/>
      <c r="C58" s="102"/>
      <c r="D58" s="105"/>
      <c r="E58" s="86"/>
    </row>
    <row r="59" spans="1:5" ht="31.5" x14ac:dyDescent="0.2">
      <c r="A59" s="102"/>
      <c r="B59" s="117"/>
      <c r="C59" s="102"/>
      <c r="D59" s="90" t="s">
        <v>96</v>
      </c>
      <c r="E59" s="92" t="s">
        <v>162</v>
      </c>
    </row>
    <row r="60" spans="1:5" ht="25.5" customHeight="1" x14ac:dyDescent="0.2">
      <c r="A60" s="102"/>
      <c r="B60" s="163" t="s">
        <v>94</v>
      </c>
      <c r="C60" s="163" t="s">
        <v>93</v>
      </c>
      <c r="D60" s="91" t="s">
        <v>110</v>
      </c>
      <c r="E60" s="92" t="s">
        <v>116</v>
      </c>
    </row>
    <row r="61" spans="1:5" ht="15.75" x14ac:dyDescent="0.2">
      <c r="A61" s="102"/>
      <c r="B61" s="138" t="s">
        <v>88</v>
      </c>
      <c r="C61" s="106">
        <v>12223344.550000001</v>
      </c>
      <c r="D61" s="96">
        <f>ROUND(C61,-6)</f>
        <v>12000000</v>
      </c>
      <c r="E61" s="87"/>
    </row>
    <row r="62" spans="1:5" ht="15.75" x14ac:dyDescent="0.2">
      <c r="A62" s="102"/>
      <c r="B62" s="138" t="s">
        <v>89</v>
      </c>
      <c r="C62" s="106">
        <v>9347891.2200000007</v>
      </c>
      <c r="D62" s="96">
        <f t="shared" ref="D62:D65" si="3">ROUND(C62,-6)</f>
        <v>9000000</v>
      </c>
      <c r="E62" s="87"/>
    </row>
    <row r="63" spans="1:5" ht="15.75" x14ac:dyDescent="0.2">
      <c r="A63" s="102"/>
      <c r="B63" s="138" t="s">
        <v>90</v>
      </c>
      <c r="C63" s="106">
        <v>16664446.880000001</v>
      </c>
      <c r="D63" s="96">
        <f t="shared" si="3"/>
        <v>17000000</v>
      </c>
      <c r="E63" s="87"/>
    </row>
    <row r="64" spans="1:5" ht="15.75" x14ac:dyDescent="0.2">
      <c r="A64" s="102"/>
      <c r="B64" s="138" t="s">
        <v>91</v>
      </c>
      <c r="C64" s="106">
        <v>13245789.449999999</v>
      </c>
      <c r="D64" s="96">
        <f t="shared" si="3"/>
        <v>13000000</v>
      </c>
      <c r="E64" s="87"/>
    </row>
    <row r="65" spans="1:5" ht="15.75" x14ac:dyDescent="0.2">
      <c r="A65" s="102"/>
      <c r="B65" s="138" t="s">
        <v>92</v>
      </c>
      <c r="C65" s="106">
        <v>18545726</v>
      </c>
      <c r="D65" s="96">
        <f t="shared" si="3"/>
        <v>19000000</v>
      </c>
      <c r="E65" s="87"/>
    </row>
    <row r="66" spans="1:5" x14ac:dyDescent="0.2">
      <c r="A66" s="102"/>
      <c r="B66" s="117"/>
      <c r="C66" s="102"/>
      <c r="D66" s="107"/>
      <c r="E66" s="87"/>
    </row>
    <row r="67" spans="1:5" ht="15.75" x14ac:dyDescent="0.2">
      <c r="A67" s="102"/>
      <c r="B67" s="132"/>
      <c r="C67" s="102"/>
      <c r="D67" s="105"/>
      <c r="E67" s="87"/>
    </row>
    <row r="68" spans="1:5" ht="15.75" x14ac:dyDescent="0.2">
      <c r="A68" s="102"/>
      <c r="B68" s="117"/>
      <c r="C68" s="102"/>
      <c r="D68" s="140" t="s">
        <v>93</v>
      </c>
      <c r="E68" s="92" t="s">
        <v>148</v>
      </c>
    </row>
    <row r="69" spans="1:5" ht="25.5" x14ac:dyDescent="0.2">
      <c r="A69" s="102"/>
      <c r="B69" s="163" t="s">
        <v>94</v>
      </c>
      <c r="C69" s="163" t="s">
        <v>93</v>
      </c>
      <c r="D69" s="141" t="s">
        <v>149</v>
      </c>
      <c r="E69" s="137" t="s">
        <v>159</v>
      </c>
    </row>
    <row r="70" spans="1:5" ht="15.75" x14ac:dyDescent="0.2">
      <c r="A70" s="102"/>
      <c r="B70" s="138" t="s">
        <v>88</v>
      </c>
      <c r="C70" s="106">
        <v>12223344.550000001</v>
      </c>
      <c r="D70" s="97">
        <f>C70/1000000</f>
        <v>12.22334455</v>
      </c>
      <c r="E70" s="85"/>
    </row>
    <row r="71" spans="1:5" ht="15.75" x14ac:dyDescent="0.2">
      <c r="A71" s="102"/>
      <c r="B71" s="138" t="s">
        <v>89</v>
      </c>
      <c r="C71" s="106">
        <v>9347891.2200000007</v>
      </c>
      <c r="D71" s="97">
        <f t="shared" ref="D71:D74" si="4">C71/1000000</f>
        <v>9.3478912200000011</v>
      </c>
    </row>
    <row r="72" spans="1:5" ht="15.75" x14ac:dyDescent="0.2">
      <c r="A72" s="102"/>
      <c r="B72" s="138" t="s">
        <v>90</v>
      </c>
      <c r="C72" s="106">
        <v>16664446.880000001</v>
      </c>
      <c r="D72" s="97">
        <f t="shared" si="4"/>
        <v>16.66444688</v>
      </c>
    </row>
    <row r="73" spans="1:5" ht="15.75" x14ac:dyDescent="0.2">
      <c r="A73" s="102"/>
      <c r="B73" s="138" t="s">
        <v>91</v>
      </c>
      <c r="C73" s="106">
        <v>13245789.449999999</v>
      </c>
      <c r="D73" s="97">
        <f t="shared" si="4"/>
        <v>13.245789449999998</v>
      </c>
    </row>
    <row r="74" spans="1:5" ht="15.75" x14ac:dyDescent="0.2">
      <c r="A74" s="102"/>
      <c r="B74" s="138" t="s">
        <v>92</v>
      </c>
      <c r="C74" s="106">
        <v>18545726</v>
      </c>
      <c r="D74" s="97">
        <f t="shared" si="4"/>
        <v>18.545725999999998</v>
      </c>
    </row>
    <row r="77" spans="1:5" x14ac:dyDescent="0.2">
      <c r="A77" s="102"/>
      <c r="B77" s="124"/>
      <c r="C77" s="103"/>
      <c r="D77" s="103"/>
      <c r="E77" s="93"/>
    </row>
    <row r="78" spans="1:5" x14ac:dyDescent="0.2">
      <c r="A78" s="102"/>
      <c r="B78" s="117"/>
      <c r="C78" s="102"/>
      <c r="D78" s="102"/>
    </row>
    <row r="79" spans="1:5" x14ac:dyDescent="0.2">
      <c r="A79" s="102"/>
      <c r="B79" s="117"/>
      <c r="C79" s="102"/>
      <c r="D79" s="102"/>
    </row>
    <row r="80" spans="1:5" x14ac:dyDescent="0.2">
      <c r="A80" s="102"/>
      <c r="B80" s="117"/>
      <c r="C80" s="102"/>
      <c r="D80" s="102"/>
    </row>
    <row r="81" spans="1:5" ht="15.75" x14ac:dyDescent="0.2">
      <c r="A81" s="102"/>
      <c r="B81" s="132" t="s">
        <v>142</v>
      </c>
      <c r="C81" s="102"/>
      <c r="D81" s="102"/>
    </row>
    <row r="82" spans="1:5" x14ac:dyDescent="0.2">
      <c r="A82" s="102"/>
      <c r="B82" s="117"/>
      <c r="C82" s="102"/>
      <c r="D82" s="102"/>
    </row>
    <row r="83" spans="1:5" ht="31.5" x14ac:dyDescent="0.2">
      <c r="A83" s="102"/>
      <c r="B83" s="163" t="s">
        <v>150</v>
      </c>
      <c r="C83" s="163" t="s">
        <v>120</v>
      </c>
      <c r="D83" s="136" t="s">
        <v>147</v>
      </c>
      <c r="E83" s="92" t="s">
        <v>128</v>
      </c>
    </row>
    <row r="84" spans="1:5" ht="15.75" x14ac:dyDescent="0.2">
      <c r="A84" s="102"/>
      <c r="B84" s="138" t="s">
        <v>119</v>
      </c>
      <c r="C84" s="109">
        <v>3857.33</v>
      </c>
      <c r="D84" s="108">
        <f>C84/1000</f>
        <v>3.8573300000000001</v>
      </c>
    </row>
    <row r="85" spans="1:5" ht="15.75" x14ac:dyDescent="0.2">
      <c r="A85" s="102"/>
      <c r="B85" s="138" t="s">
        <v>124</v>
      </c>
      <c r="C85" s="109">
        <v>4215.75</v>
      </c>
      <c r="D85" s="108">
        <f t="shared" ref="D85:D89" si="5">C85/1000</f>
        <v>4.2157499999999999</v>
      </c>
    </row>
    <row r="86" spans="1:5" ht="15.75" x14ac:dyDescent="0.2">
      <c r="A86" s="102"/>
      <c r="B86" s="138" t="s">
        <v>125</v>
      </c>
      <c r="C86" s="109">
        <v>2993.36</v>
      </c>
      <c r="D86" s="108">
        <f t="shared" si="5"/>
        <v>2.99336</v>
      </c>
    </row>
    <row r="87" spans="1:5" ht="15.75" x14ac:dyDescent="0.2">
      <c r="A87" s="102"/>
      <c r="B87" s="138" t="s">
        <v>121</v>
      </c>
      <c r="C87" s="109">
        <v>3623.76</v>
      </c>
      <c r="D87" s="108">
        <f t="shared" si="5"/>
        <v>3.6237600000000003</v>
      </c>
    </row>
    <row r="88" spans="1:5" ht="15.75" x14ac:dyDescent="0.2">
      <c r="A88" s="102"/>
      <c r="B88" s="138" t="s">
        <v>122</v>
      </c>
      <c r="C88" s="109">
        <v>4013.15</v>
      </c>
      <c r="D88" s="108">
        <f t="shared" si="5"/>
        <v>4.0131500000000004</v>
      </c>
    </row>
    <row r="89" spans="1:5" ht="15.75" x14ac:dyDescent="0.2">
      <c r="A89" s="102"/>
      <c r="B89" s="138" t="s">
        <v>123</v>
      </c>
      <c r="C89" s="110">
        <v>3922.55</v>
      </c>
      <c r="D89" s="108">
        <f t="shared" si="5"/>
        <v>3.9225500000000002</v>
      </c>
    </row>
    <row r="90" spans="1:5" x14ac:dyDescent="0.2">
      <c r="A90" s="102"/>
      <c r="B90" s="117"/>
      <c r="C90" s="102"/>
      <c r="D90" s="102"/>
    </row>
    <row r="91" spans="1:5" x14ac:dyDescent="0.2">
      <c r="A91" s="102"/>
      <c r="B91" s="122" t="s">
        <v>129</v>
      </c>
      <c r="C91" s="102"/>
      <c r="D91" s="102"/>
    </row>
    <row r="92" spans="1:5" x14ac:dyDescent="0.2">
      <c r="B92" s="122" t="s">
        <v>156</v>
      </c>
    </row>
    <row r="95" spans="1:5" x14ac:dyDescent="0.2">
      <c r="B95" s="124"/>
      <c r="C95" s="103"/>
      <c r="D95" s="103"/>
      <c r="E95" s="93"/>
    </row>
    <row r="96" spans="1:5" x14ac:dyDescent="0.2">
      <c r="B96" s="117"/>
      <c r="C96" s="102"/>
      <c r="D96" s="102"/>
    </row>
    <row r="97" spans="2:4" x14ac:dyDescent="0.2">
      <c r="B97" s="117"/>
      <c r="C97" s="102"/>
      <c r="D97" s="102"/>
    </row>
    <row r="99" spans="2:4" ht="21" x14ac:dyDescent="0.35">
      <c r="B99" s="151" t="s">
        <v>134</v>
      </c>
    </row>
    <row r="101" spans="2:4" x14ac:dyDescent="0.2">
      <c r="B101" s="122" t="s">
        <v>154</v>
      </c>
    </row>
    <row r="102" spans="2:4" x14ac:dyDescent="0.2">
      <c r="B102" s="122" t="s">
        <v>136</v>
      </c>
    </row>
    <row r="103" spans="2:4" x14ac:dyDescent="0.2">
      <c r="B103" s="152" t="s">
        <v>137</v>
      </c>
    </row>
    <row r="104" spans="2:4" x14ac:dyDescent="0.2">
      <c r="B104" s="152" t="s">
        <v>155</v>
      </c>
    </row>
    <row r="105" spans="2:4" ht="15.75" x14ac:dyDescent="0.25">
      <c r="B105" s="152" t="s">
        <v>139</v>
      </c>
    </row>
    <row r="106" spans="2:4" ht="15.75" x14ac:dyDescent="0.25">
      <c r="B106" s="152" t="s">
        <v>140</v>
      </c>
    </row>
  </sheetData>
  <mergeCells count="1">
    <mergeCell ref="B6:C6"/>
  </mergeCells>
  <pageMargins left="0.7" right="0.7" top="0.78740157499999996" bottom="0.78740157499999996" header="0.3" footer="0.3"/>
  <pageSetup paperSize="9" orientation="landscape" horizontalDpi="4294967292" verticalDpi="4294967292" r:id="rId1"/>
  <headerFooter>
    <oddHeader>&amp;L&amp;"-,Standard"&amp;12MS Excel 2010 - &amp;"-,Fett"&amp;A&amp;R&amp;"-,Standard"&amp;P von &amp;N</oddHeader>
    <oddFooter>&amp;R&amp;"-,Standard"datenkater.de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Min-Max-Mittelwert</vt:lpstr>
      <vt:lpstr>Min-Lösung</vt:lpstr>
      <vt:lpstr>Anzahl-Anzahl2</vt:lpstr>
      <vt:lpstr>Anzahl Lösung</vt:lpstr>
      <vt:lpstr>Runden</vt:lpstr>
      <vt:lpstr>Runden Lösung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hektor</dc:creator>
  <cp:lastModifiedBy>BTF-USER</cp:lastModifiedBy>
  <cp:lastPrinted>2017-07-05T13:37:14Z</cp:lastPrinted>
  <dcterms:created xsi:type="dcterms:W3CDTF">2014-06-18T11:35:19Z</dcterms:created>
  <dcterms:modified xsi:type="dcterms:W3CDTF">2017-11-14T13:17:55Z</dcterms:modified>
</cp:coreProperties>
</file>